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24615" windowHeight="11955"/>
  </bookViews>
  <sheets>
    <sheet name="Лист1" sheetId="1" r:id="rId1"/>
  </sheets>
  <definedNames>
    <definedName name="_xlnm._FilterDatabase" localSheetId="0" hidden="1">Лист1!$B$2:$B$102</definedName>
  </definedNames>
  <calcPr calcId="145621" calcOnSave="0"/>
</workbook>
</file>

<file path=xl/calcChain.xml><?xml version="1.0" encoding="utf-8"?>
<calcChain xmlns="http://schemas.openxmlformats.org/spreadsheetml/2006/main">
  <c r="N102" i="1" l="1"/>
  <c r="M102" i="1"/>
  <c r="L102" i="1"/>
  <c r="K102" i="1"/>
  <c r="J102" i="1"/>
  <c r="J97" i="1" s="1"/>
  <c r="O99" i="1"/>
  <c r="N94" i="1"/>
  <c r="M94" i="1"/>
  <c r="L94" i="1"/>
  <c r="K94" i="1"/>
  <c r="J94" i="1"/>
  <c r="N92" i="1"/>
  <c r="M92" i="1"/>
  <c r="L92" i="1"/>
  <c r="K92" i="1"/>
  <c r="J92" i="1"/>
  <c r="Q90" i="1"/>
  <c r="P90" i="1"/>
  <c r="R89" i="1"/>
  <c r="R88" i="1"/>
  <c r="R87" i="1"/>
  <c r="Q86" i="1"/>
  <c r="P86" i="1"/>
  <c r="P97" i="1" s="1"/>
  <c r="O86" i="1"/>
  <c r="O97" i="1" s="1"/>
  <c r="N86" i="1"/>
  <c r="N97" i="1" s="1"/>
  <c r="M86" i="1"/>
  <c r="L86" i="1"/>
  <c r="L97" i="1" s="1"/>
  <c r="K86" i="1"/>
  <c r="K97" i="1" s="1"/>
  <c r="J86" i="1"/>
  <c r="I86" i="1"/>
  <c r="I97" i="1" s="1"/>
  <c r="U82" i="1"/>
  <c r="T82" i="1"/>
  <c r="S82" i="1"/>
  <c r="R82" i="1"/>
  <c r="U81" i="1"/>
  <c r="T81" i="1"/>
  <c r="S81" i="1"/>
  <c r="R81" i="1"/>
  <c r="U80" i="1"/>
  <c r="T80" i="1"/>
  <c r="S80" i="1"/>
  <c r="R80" i="1"/>
  <c r="U79" i="1"/>
  <c r="T79" i="1"/>
  <c r="S79" i="1"/>
  <c r="R79" i="1"/>
  <c r="U78" i="1"/>
  <c r="T78" i="1"/>
  <c r="S78" i="1"/>
  <c r="R78" i="1"/>
  <c r="U77" i="1"/>
  <c r="T77" i="1"/>
  <c r="S77" i="1"/>
  <c r="R77" i="1"/>
  <c r="U76" i="1"/>
  <c r="T76" i="1"/>
  <c r="S76" i="1"/>
  <c r="R76" i="1"/>
  <c r="U75" i="1"/>
  <c r="T75" i="1"/>
  <c r="S75" i="1"/>
  <c r="R75" i="1"/>
  <c r="U74" i="1"/>
  <c r="T74" i="1"/>
  <c r="S74" i="1"/>
  <c r="R74" i="1"/>
  <c r="U73" i="1"/>
  <c r="T73" i="1"/>
  <c r="S73" i="1"/>
  <c r="R73" i="1"/>
  <c r="U72" i="1"/>
  <c r="T72" i="1"/>
  <c r="S72" i="1"/>
  <c r="R72" i="1"/>
  <c r="U71" i="1"/>
  <c r="T71" i="1"/>
  <c r="S71" i="1"/>
  <c r="R71" i="1"/>
  <c r="U70" i="1"/>
  <c r="T70" i="1"/>
  <c r="S70" i="1"/>
  <c r="R70" i="1"/>
  <c r="U69" i="1"/>
  <c r="T69" i="1"/>
  <c r="S69" i="1"/>
  <c r="R69" i="1"/>
  <c r="U68" i="1"/>
  <c r="T68" i="1"/>
  <c r="S68" i="1"/>
  <c r="R68" i="1"/>
  <c r="U67" i="1"/>
  <c r="T67" i="1"/>
  <c r="S67" i="1"/>
  <c r="R67" i="1"/>
  <c r="U66" i="1"/>
  <c r="T66" i="1"/>
  <c r="S66" i="1"/>
  <c r="R66" i="1"/>
  <c r="U65" i="1"/>
  <c r="T65" i="1"/>
  <c r="S65" i="1"/>
  <c r="R65" i="1"/>
  <c r="U64" i="1"/>
  <c r="T64" i="1"/>
  <c r="S64" i="1"/>
  <c r="R64" i="1"/>
  <c r="U63" i="1"/>
  <c r="T63" i="1"/>
  <c r="S63" i="1"/>
  <c r="R63" i="1"/>
  <c r="U62" i="1"/>
  <c r="T62" i="1"/>
  <c r="S62" i="1"/>
  <c r="R62" i="1"/>
  <c r="U61" i="1"/>
  <c r="T61" i="1"/>
  <c r="S61" i="1"/>
  <c r="R61" i="1"/>
  <c r="U60" i="1"/>
  <c r="T60" i="1"/>
  <c r="S60" i="1"/>
  <c r="R60" i="1"/>
  <c r="U59" i="1"/>
  <c r="T59" i="1"/>
  <c r="S59" i="1"/>
  <c r="R59" i="1"/>
  <c r="U58" i="1"/>
  <c r="T58" i="1"/>
  <c r="S58" i="1"/>
  <c r="R58" i="1"/>
  <c r="U57" i="1"/>
  <c r="T57" i="1"/>
  <c r="S57" i="1"/>
  <c r="R57" i="1"/>
  <c r="U56" i="1"/>
  <c r="T56" i="1"/>
  <c r="S56" i="1"/>
  <c r="R56" i="1"/>
  <c r="U55" i="1"/>
  <c r="T55" i="1"/>
  <c r="S55" i="1"/>
  <c r="R55" i="1"/>
  <c r="U54" i="1"/>
  <c r="T54" i="1"/>
  <c r="S54" i="1"/>
  <c r="R54" i="1"/>
  <c r="U53" i="1"/>
  <c r="T53" i="1"/>
  <c r="S53" i="1"/>
  <c r="R53" i="1"/>
  <c r="U52" i="1"/>
  <c r="T52" i="1"/>
  <c r="S52" i="1"/>
  <c r="R52" i="1"/>
  <c r="U51" i="1"/>
  <c r="T51" i="1"/>
  <c r="S51" i="1"/>
  <c r="R51" i="1"/>
  <c r="U50" i="1"/>
  <c r="T50" i="1"/>
  <c r="S50" i="1"/>
  <c r="R50" i="1"/>
  <c r="U49" i="1"/>
  <c r="T49" i="1"/>
  <c r="S49" i="1"/>
  <c r="R49" i="1"/>
  <c r="U48" i="1"/>
  <c r="T48" i="1"/>
  <c r="S48" i="1"/>
  <c r="R48" i="1"/>
  <c r="U47" i="1"/>
  <c r="T47" i="1"/>
  <c r="S47" i="1"/>
  <c r="R47" i="1"/>
  <c r="U46" i="1"/>
  <c r="T46" i="1"/>
  <c r="S46" i="1"/>
  <c r="R46" i="1"/>
  <c r="U45" i="1"/>
  <c r="T45" i="1"/>
  <c r="S45" i="1"/>
  <c r="R45" i="1"/>
  <c r="U44" i="1"/>
  <c r="T44" i="1"/>
  <c r="S44" i="1"/>
  <c r="R44" i="1"/>
  <c r="U43" i="1"/>
  <c r="T43" i="1"/>
  <c r="S43" i="1"/>
  <c r="R43" i="1"/>
  <c r="U42" i="1"/>
  <c r="T42" i="1"/>
  <c r="S42" i="1"/>
  <c r="R42" i="1"/>
  <c r="U41" i="1"/>
  <c r="T41" i="1"/>
  <c r="S41" i="1"/>
  <c r="R41" i="1"/>
  <c r="U40" i="1"/>
  <c r="T40" i="1"/>
  <c r="S40" i="1"/>
  <c r="R40" i="1"/>
  <c r="U39" i="1"/>
  <c r="T39" i="1"/>
  <c r="S39" i="1"/>
  <c r="R39" i="1"/>
  <c r="U38" i="1"/>
  <c r="T38" i="1"/>
  <c r="S38" i="1"/>
  <c r="R38" i="1"/>
  <c r="U37" i="1"/>
  <c r="T37" i="1"/>
  <c r="S37" i="1"/>
  <c r="R37" i="1"/>
  <c r="U36" i="1"/>
  <c r="T36" i="1"/>
  <c r="S36" i="1"/>
  <c r="R36" i="1"/>
  <c r="U35" i="1"/>
  <c r="T35" i="1"/>
  <c r="S35" i="1"/>
  <c r="R35" i="1"/>
  <c r="U34" i="1"/>
  <c r="T34" i="1"/>
  <c r="S34" i="1"/>
  <c r="R34" i="1"/>
  <c r="U33" i="1"/>
  <c r="T33" i="1"/>
  <c r="S33" i="1"/>
  <c r="R33" i="1"/>
  <c r="U32" i="1"/>
  <c r="T32" i="1"/>
  <c r="S32" i="1"/>
  <c r="R32" i="1"/>
  <c r="U31" i="1"/>
  <c r="T31" i="1"/>
  <c r="S31" i="1"/>
  <c r="R31" i="1"/>
  <c r="U30" i="1"/>
  <c r="T30" i="1"/>
  <c r="S30" i="1"/>
  <c r="R30" i="1"/>
  <c r="U29" i="1"/>
  <c r="T29" i="1"/>
  <c r="S29" i="1"/>
  <c r="R29" i="1"/>
  <c r="U28" i="1"/>
  <c r="T28" i="1"/>
  <c r="S28" i="1"/>
  <c r="R28" i="1"/>
  <c r="U27" i="1"/>
  <c r="T27" i="1"/>
  <c r="S27" i="1"/>
  <c r="R27" i="1"/>
  <c r="U26" i="1"/>
  <c r="T26" i="1"/>
  <c r="S26" i="1"/>
  <c r="R26" i="1"/>
  <c r="U25" i="1"/>
  <c r="T25" i="1"/>
  <c r="S25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T8" i="1"/>
  <c r="S8" i="1"/>
  <c r="R8" i="1"/>
  <c r="U7" i="1"/>
  <c r="T7" i="1"/>
  <c r="S7" i="1"/>
  <c r="R7" i="1"/>
  <c r="U6" i="1"/>
  <c r="T6" i="1"/>
  <c r="S6" i="1"/>
  <c r="R6" i="1"/>
  <c r="U5" i="1"/>
  <c r="T5" i="1"/>
  <c r="S5" i="1"/>
  <c r="R5" i="1"/>
  <c r="U4" i="1"/>
  <c r="T4" i="1"/>
  <c r="S4" i="1"/>
  <c r="R4" i="1"/>
  <c r="U3" i="1"/>
  <c r="U84" i="1" s="1"/>
  <c r="T3" i="1"/>
  <c r="T84" i="1" s="1"/>
  <c r="S3" i="1"/>
  <c r="S84" i="1" s="1"/>
  <c r="R3" i="1"/>
  <c r="R84" i="1" s="1"/>
  <c r="V85" i="1" l="1"/>
  <c r="M97" i="1"/>
  <c r="H94" i="1"/>
  <c r="I94" i="1"/>
</calcChain>
</file>

<file path=xl/sharedStrings.xml><?xml version="1.0" encoding="utf-8"?>
<sst xmlns="http://schemas.openxmlformats.org/spreadsheetml/2006/main" count="270" uniqueCount="135">
  <si>
    <t>Кв</t>
  </si>
  <si>
    <t>Прибор учета</t>
  </si>
  <si>
    <t>Лицевой счет</t>
  </si>
  <si>
    <t>Номер</t>
  </si>
  <si>
    <t>ГВС(ван)</t>
  </si>
  <si>
    <t>000088001</t>
  </si>
  <si>
    <t>11620778</t>
  </si>
  <si>
    <t>ГВС(кух)</t>
  </si>
  <si>
    <t>29065227</t>
  </si>
  <si>
    <t>ХВС(ван)</t>
  </si>
  <si>
    <t>11620961</t>
  </si>
  <si>
    <t>ХВС(кух)</t>
  </si>
  <si>
    <t>29101841</t>
  </si>
  <si>
    <t>эл/сч</t>
  </si>
  <si>
    <t>007791025024503</t>
  </si>
  <si>
    <t>000088002</t>
  </si>
  <si>
    <t>28945949</t>
  </si>
  <si>
    <t>28945969</t>
  </si>
  <si>
    <t>25017850</t>
  </si>
  <si>
    <t>000088003</t>
  </si>
  <si>
    <t>19516375</t>
  </si>
  <si>
    <t>19501578</t>
  </si>
  <si>
    <t>032009091505311</t>
  </si>
  <si>
    <t>000088004</t>
  </si>
  <si>
    <t>2708535</t>
  </si>
  <si>
    <t>27326831</t>
  </si>
  <si>
    <t>2642043</t>
  </si>
  <si>
    <t>31572814</t>
  </si>
  <si>
    <t>007791025025133</t>
  </si>
  <si>
    <t>000088005</t>
  </si>
  <si>
    <t>1019084432705</t>
  </si>
  <si>
    <t>1019084432903</t>
  </si>
  <si>
    <t>1019084432507</t>
  </si>
  <si>
    <t>1019084439704</t>
  </si>
  <si>
    <t>032009091502653</t>
  </si>
  <si>
    <t>000088006</t>
  </si>
  <si>
    <t>10800457</t>
  </si>
  <si>
    <t>16271760</t>
  </si>
  <si>
    <t>00779102502514</t>
  </si>
  <si>
    <t>000088007</t>
  </si>
  <si>
    <t>35204281</t>
  </si>
  <si>
    <t>27380</t>
  </si>
  <si>
    <t>007791025024507</t>
  </si>
  <si>
    <t>000088008</t>
  </si>
  <si>
    <t>19695877</t>
  </si>
  <si>
    <t>20581746</t>
  </si>
  <si>
    <t>19695563</t>
  </si>
  <si>
    <t>19695516</t>
  </si>
  <si>
    <t>048935</t>
  </si>
  <si>
    <t>000088009</t>
  </si>
  <si>
    <t>1014014721914</t>
  </si>
  <si>
    <t>1014014722109</t>
  </si>
  <si>
    <t>1014014723512</t>
  </si>
  <si>
    <t>130302393</t>
  </si>
  <si>
    <t>059742</t>
  </si>
  <si>
    <t>000088010</t>
  </si>
  <si>
    <t>18766653</t>
  </si>
  <si>
    <t>18766112</t>
  </si>
  <si>
    <t>059710</t>
  </si>
  <si>
    <t>000088011</t>
  </si>
  <si>
    <t>13596527</t>
  </si>
  <si>
    <t>1019084453809</t>
  </si>
  <si>
    <t>007791025025478</t>
  </si>
  <si>
    <t>000088012</t>
  </si>
  <si>
    <t>12997260</t>
  </si>
  <si>
    <t>12797909</t>
  </si>
  <si>
    <t>12997167</t>
  </si>
  <si>
    <t>12995877</t>
  </si>
  <si>
    <t>неизв2</t>
  </si>
  <si>
    <t>000088013</t>
  </si>
  <si>
    <t>21816986</t>
  </si>
  <si>
    <t>24279981</t>
  </si>
  <si>
    <t>21816843</t>
  </si>
  <si>
    <t>24280063</t>
  </si>
  <si>
    <t>06664921</t>
  </si>
  <si>
    <t>000088014</t>
  </si>
  <si>
    <t>8033131</t>
  </si>
  <si>
    <t>8028842</t>
  </si>
  <si>
    <t>неизв37</t>
  </si>
  <si>
    <t>000088015</t>
  </si>
  <si>
    <t>1019083993702</t>
  </si>
  <si>
    <t>1019084609107</t>
  </si>
  <si>
    <t>7791033000825</t>
  </si>
  <si>
    <t>000088016</t>
  </si>
  <si>
    <t>20446034</t>
  </si>
  <si>
    <t>20446020</t>
  </si>
  <si>
    <t>20446010</t>
  </si>
  <si>
    <t>20446021</t>
  </si>
  <si>
    <t>030792</t>
  </si>
  <si>
    <t>000088017</t>
  </si>
  <si>
    <t>30790967</t>
  </si>
  <si>
    <t>26949803</t>
  </si>
  <si>
    <t>30814329</t>
  </si>
  <si>
    <t>30790885</t>
  </si>
  <si>
    <t>032009091509664</t>
  </si>
  <si>
    <t>000088018</t>
  </si>
  <si>
    <t>23902049</t>
  </si>
  <si>
    <t>23902080</t>
  </si>
  <si>
    <t>2337662</t>
  </si>
  <si>
    <t>000088019</t>
  </si>
  <si>
    <t>27553147</t>
  </si>
  <si>
    <t>25899326</t>
  </si>
  <si>
    <t>007791025025073</t>
  </si>
  <si>
    <t>000188020</t>
  </si>
  <si>
    <t>0023432</t>
  </si>
  <si>
    <t>0023434</t>
  </si>
  <si>
    <t>28632553</t>
  </si>
  <si>
    <t>28632049</t>
  </si>
  <si>
    <t>неизв36</t>
  </si>
  <si>
    <t>ГВС, м3</t>
  </si>
  <si>
    <t>ХВС, м3</t>
  </si>
  <si>
    <t>эл/сч, кВт</t>
  </si>
  <si>
    <t>Учтено по показаниям воды</t>
  </si>
  <si>
    <t>ХВС общедомовой:</t>
  </si>
  <si>
    <t>ХВС подпитка котельной(№104388):</t>
  </si>
  <si>
    <t>ХВС на ГВС</t>
  </si>
  <si>
    <t>ХВС полив сумма показаний</t>
  </si>
  <si>
    <t>ГВС по счетчику расход</t>
  </si>
  <si>
    <t>ГВС по второму счетчику</t>
  </si>
  <si>
    <t>гКал по счетчику ГВС</t>
  </si>
  <si>
    <t>Стоимость 1м3 ГВС</t>
  </si>
  <si>
    <t>Нежилые ХВС</t>
  </si>
  <si>
    <t>Нежилые ГВС</t>
  </si>
  <si>
    <t>Не учтено ХВС:</t>
  </si>
  <si>
    <r>
      <t>Сумма ГВС м</t>
    </r>
    <r>
      <rPr>
        <sz val="8"/>
        <rFont val="Arial"/>
        <family val="2"/>
        <charset val="204"/>
      </rPr>
      <t xml:space="preserve">3 жил+неж показания </t>
    </r>
  </si>
  <si>
    <t>Сумма ХВС</t>
  </si>
  <si>
    <t>Объем электр</t>
  </si>
  <si>
    <t>ХВС объем общедом</t>
  </si>
  <si>
    <t>Легенда:</t>
  </si>
  <si>
    <t>нет показаний</t>
  </si>
  <si>
    <t>заменен счетчик</t>
  </si>
  <si>
    <t>нужно проверить</t>
  </si>
  <si>
    <t>что-то не так</t>
  </si>
  <si>
    <t>истек срок поверки</t>
  </si>
  <si>
    <t>не живут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</si>
</sst>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\.m\.yyyy"/>
  </numFmts>
  <fonts count="9" x14ac:knownFonts="1">
    <font>
      <sz val="10"/>
      <color rgb="FF000000"/>
      <name val="Arial"/>
    </font>
    <font>
      <sz val="6"/>
      <color rgb="FF000000"/>
      <name val="Calibri"/>
      <family val="2"/>
      <charset val="204"/>
    </font>
    <font>
      <sz val="6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49" fontId="3" fillId="2" borderId="2" xfId="0" applyNumberFormat="1" applyFont="1" applyFill="1" applyBorder="1" applyAlignment="1">
      <alignment horizontal="left"/>
    </xf>
    <xf numFmtId="164" fontId="3" fillId="2" borderId="0" xfId="0" applyNumberFormat="1" applyFont="1" applyFill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5" fontId="4" fillId="2" borderId="0" xfId="0" applyNumberFormat="1" applyFont="1" applyFill="1" applyAlignment="1"/>
    <xf numFmtId="4" fontId="5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 applyAlignment="1"/>
    <xf numFmtId="49" fontId="6" fillId="0" borderId="0" xfId="0" applyNumberFormat="1" applyFont="1" applyAlignment="1"/>
    <xf numFmtId="0" fontId="6" fillId="0" borderId="0" xfId="0" applyFont="1" applyAlignment="1">
      <alignment horizontal="right"/>
    </xf>
    <xf numFmtId="0" fontId="5" fillId="0" borderId="0" xfId="0" applyFont="1" applyAlignment="1"/>
    <xf numFmtId="0" fontId="5" fillId="3" borderId="0" xfId="0" applyFont="1" applyFill="1" applyAlignment="1"/>
    <xf numFmtId="0" fontId="7" fillId="4" borderId="0" xfId="0" applyFont="1" applyFill="1" applyAlignment="1"/>
    <xf numFmtId="0" fontId="3" fillId="0" borderId="0" xfId="0" applyFont="1" applyAlignment="1">
      <alignment horizontal="center"/>
    </xf>
    <xf numFmtId="0" fontId="5" fillId="5" borderId="0" xfId="0" applyFont="1" applyFill="1" applyAlignment="1"/>
    <xf numFmtId="0" fontId="5" fillId="4" borderId="0" xfId="0" applyFont="1" applyFill="1" applyAlignment="1"/>
    <xf numFmtId="0" fontId="5" fillId="6" borderId="0" xfId="0" applyFont="1" applyFill="1" applyAlignment="1"/>
    <xf numFmtId="0" fontId="3" fillId="7" borderId="0" xfId="0" applyFont="1" applyFill="1" applyAlignment="1">
      <alignment horizontal="center"/>
    </xf>
    <xf numFmtId="0" fontId="5" fillId="8" borderId="0" xfId="0" applyFont="1" applyFill="1" applyAlignment="1"/>
    <xf numFmtId="0" fontId="5" fillId="9" borderId="0" xfId="0" applyFont="1" applyFill="1" applyAlignment="1"/>
    <xf numFmtId="0" fontId="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Alignment="1">
      <alignment horizontal="right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/>
    <xf numFmtId="0" fontId="4" fillId="0" borderId="4" xfId="0" applyFont="1" applyBorder="1" applyAlignment="1">
      <alignment horizontal="center" vertical="top"/>
    </xf>
    <xf numFmtId="0" fontId="5" fillId="0" borderId="4" xfId="0" applyFont="1" applyBorder="1" applyAlignment="1"/>
    <xf numFmtId="0" fontId="5" fillId="0" borderId="4" xfId="0" applyFont="1" applyBorder="1"/>
    <xf numFmtId="49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4" fontId="5" fillId="0" borderId="4" xfId="0" applyNumberFormat="1" applyFont="1" applyBorder="1" applyAlignment="1"/>
    <xf numFmtId="4" fontId="5" fillId="0" borderId="4" xfId="0" applyNumberFormat="1" applyFont="1" applyBorder="1"/>
    <xf numFmtId="4" fontId="4" fillId="0" borderId="0" xfId="0" applyNumberFormat="1" applyFont="1" applyAlignment="1"/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7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104"/>
  <sheetViews>
    <sheetView tabSelected="1"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I80" sqref="I80"/>
    </sheetView>
  </sheetViews>
  <sheetFormatPr defaultColWidth="14.42578125" defaultRowHeight="15.75" customHeight="1" x14ac:dyDescent="0.2"/>
  <cols>
    <col min="1" max="1" width="5.85546875" customWidth="1"/>
    <col min="2" max="2" width="32.5703125" customWidth="1"/>
    <col min="4" max="4" width="18.140625" customWidth="1"/>
    <col min="5" max="6" width="10.5703125" hidden="1" customWidth="1"/>
    <col min="8" max="8" width="13.140625" customWidth="1"/>
  </cols>
  <sheetData>
    <row r="1" spans="1:36" ht="12" customHeight="1" x14ac:dyDescent="0.2">
      <c r="A1" s="1"/>
      <c r="B1" s="1"/>
      <c r="C1" s="1"/>
      <c r="D1" s="2"/>
      <c r="E1" s="3"/>
      <c r="F1" s="3"/>
      <c r="G1" s="2"/>
      <c r="H1" s="1">
        <v>7</v>
      </c>
      <c r="I1" s="1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15" x14ac:dyDescent="0.25">
      <c r="A2" s="7" t="s">
        <v>0</v>
      </c>
      <c r="B2" s="8" t="s">
        <v>1</v>
      </c>
      <c r="C2" s="9" t="s">
        <v>2</v>
      </c>
      <c r="D2" s="10" t="s">
        <v>3</v>
      </c>
      <c r="E2" s="11">
        <v>42948</v>
      </c>
      <c r="F2" s="11">
        <v>42972</v>
      </c>
      <c r="G2" s="11">
        <v>43003</v>
      </c>
      <c r="H2" s="12">
        <v>43033</v>
      </c>
      <c r="I2" s="13">
        <v>43064</v>
      </c>
      <c r="J2" s="13">
        <v>43094</v>
      </c>
      <c r="K2" s="13">
        <v>43125</v>
      </c>
      <c r="L2" s="13">
        <v>43156</v>
      </c>
      <c r="M2" s="13">
        <v>43184</v>
      </c>
      <c r="N2" s="13">
        <v>43215</v>
      </c>
      <c r="O2" s="13">
        <v>43245</v>
      </c>
      <c r="P2" s="13">
        <v>43276</v>
      </c>
      <c r="Q2" s="13">
        <v>43306</v>
      </c>
      <c r="R2" s="14"/>
    </row>
    <row r="3" spans="1:36" ht="15" x14ac:dyDescent="0.25">
      <c r="A3" s="15">
        <v>1</v>
      </c>
      <c r="B3" s="16" t="s">
        <v>4</v>
      </c>
      <c r="C3" s="17" t="s">
        <v>5</v>
      </c>
      <c r="D3" s="17" t="s">
        <v>6</v>
      </c>
      <c r="E3" s="18"/>
      <c r="F3" s="18"/>
      <c r="G3" s="18">
        <v>103</v>
      </c>
      <c r="H3" s="18">
        <v>104</v>
      </c>
      <c r="I3" s="18">
        <v>105</v>
      </c>
      <c r="J3" s="18">
        <v>106</v>
      </c>
      <c r="K3" s="19">
        <v>108</v>
      </c>
      <c r="L3" s="19">
        <v>108</v>
      </c>
      <c r="M3" s="19">
        <v>1</v>
      </c>
      <c r="N3" s="20">
        <v>3</v>
      </c>
      <c r="O3" s="19">
        <v>3</v>
      </c>
      <c r="P3" s="19">
        <v>5</v>
      </c>
      <c r="Q3" s="19">
        <v>7</v>
      </c>
      <c r="R3">
        <f t="shared" ref="R3:R615" si="0">P3-O3</f>
        <v>2</v>
      </c>
      <c r="S3">
        <f t="shared" ref="S3:S615" si="1">IF(OR(B3="ГВС(ван)",B3="ГВС(кух)"),R3,0)</f>
        <v>2</v>
      </c>
      <c r="T3">
        <f t="shared" ref="T3:T615" si="2">IF(OR($B3="ХВС(ван)",$B3="ХВС(кух)"),$R3,0)</f>
        <v>0</v>
      </c>
      <c r="U3">
        <f t="shared" ref="U3:U615" si="3">IF($B3="эл/сч",$R3,0)</f>
        <v>0</v>
      </c>
      <c r="W3" s="21"/>
    </row>
    <row r="4" spans="1:36" ht="15" x14ac:dyDescent="0.25">
      <c r="A4" s="22"/>
      <c r="B4" s="16" t="s">
        <v>7</v>
      </c>
      <c r="C4" s="17" t="s">
        <v>5</v>
      </c>
      <c r="D4" s="17" t="s">
        <v>8</v>
      </c>
      <c r="E4" s="18"/>
      <c r="F4" s="18"/>
      <c r="G4" s="18">
        <v>10</v>
      </c>
      <c r="H4" s="18">
        <v>12</v>
      </c>
      <c r="I4" s="18">
        <v>13</v>
      </c>
      <c r="J4" s="18">
        <v>14</v>
      </c>
      <c r="K4" s="19">
        <v>16</v>
      </c>
      <c r="L4" s="19">
        <v>16</v>
      </c>
      <c r="M4" s="19">
        <v>18</v>
      </c>
      <c r="N4" s="19">
        <v>19</v>
      </c>
      <c r="O4" s="19">
        <v>19</v>
      </c>
      <c r="P4" s="19">
        <v>20</v>
      </c>
      <c r="Q4" s="19">
        <v>21</v>
      </c>
      <c r="R4">
        <f t="shared" si="0"/>
        <v>1</v>
      </c>
      <c r="S4">
        <f t="shared" si="1"/>
        <v>1</v>
      </c>
      <c r="T4">
        <f t="shared" si="2"/>
        <v>0</v>
      </c>
      <c r="U4">
        <f t="shared" si="3"/>
        <v>0</v>
      </c>
      <c r="X4" s="21"/>
    </row>
    <row r="5" spans="1:36" ht="15" x14ac:dyDescent="0.25">
      <c r="A5" s="22"/>
      <c r="B5" s="16" t="s">
        <v>9</v>
      </c>
      <c r="C5" s="17" t="s">
        <v>5</v>
      </c>
      <c r="D5" s="17" t="s">
        <v>10</v>
      </c>
      <c r="E5" s="18"/>
      <c r="F5" s="18"/>
      <c r="G5" s="18">
        <v>274</v>
      </c>
      <c r="H5" s="18">
        <v>279</v>
      </c>
      <c r="I5" s="18">
        <v>285</v>
      </c>
      <c r="J5" s="18">
        <v>290</v>
      </c>
      <c r="K5" s="19">
        <v>294</v>
      </c>
      <c r="L5" s="19">
        <v>299</v>
      </c>
      <c r="M5" s="19">
        <v>1</v>
      </c>
      <c r="N5" s="20">
        <v>5</v>
      </c>
      <c r="O5" s="19">
        <v>11</v>
      </c>
      <c r="P5" s="19">
        <v>17</v>
      </c>
      <c r="Q5" s="19">
        <v>22</v>
      </c>
      <c r="R5">
        <f t="shared" si="0"/>
        <v>6</v>
      </c>
      <c r="S5">
        <f t="shared" si="1"/>
        <v>0</v>
      </c>
      <c r="T5">
        <f t="shared" si="2"/>
        <v>6</v>
      </c>
      <c r="U5">
        <f t="shared" si="3"/>
        <v>0</v>
      </c>
      <c r="X5" s="21"/>
    </row>
    <row r="6" spans="1:36" ht="15" x14ac:dyDescent="0.25">
      <c r="A6" s="22"/>
      <c r="B6" s="16" t="s">
        <v>11</v>
      </c>
      <c r="C6" s="17" t="s">
        <v>5</v>
      </c>
      <c r="D6" s="17" t="s">
        <v>12</v>
      </c>
      <c r="E6" s="18"/>
      <c r="F6" s="18"/>
      <c r="G6" s="18">
        <v>15</v>
      </c>
      <c r="H6" s="18">
        <v>17</v>
      </c>
      <c r="I6" s="18">
        <v>18</v>
      </c>
      <c r="J6" s="18">
        <v>20</v>
      </c>
      <c r="K6" s="19">
        <v>23</v>
      </c>
      <c r="L6" s="19">
        <v>24</v>
      </c>
      <c r="M6" s="19">
        <v>26</v>
      </c>
      <c r="N6" s="19">
        <v>28</v>
      </c>
      <c r="O6" s="19">
        <v>32</v>
      </c>
      <c r="P6" s="19">
        <v>34</v>
      </c>
      <c r="Q6" s="19">
        <v>36</v>
      </c>
      <c r="R6">
        <f t="shared" si="0"/>
        <v>2</v>
      </c>
      <c r="S6">
        <f t="shared" si="1"/>
        <v>0</v>
      </c>
      <c r="T6">
        <f t="shared" si="2"/>
        <v>2</v>
      </c>
      <c r="U6">
        <f t="shared" si="3"/>
        <v>0</v>
      </c>
      <c r="X6" s="21"/>
    </row>
    <row r="7" spans="1:36" ht="15" x14ac:dyDescent="0.25">
      <c r="A7" s="22"/>
      <c r="B7" s="16" t="s">
        <v>13</v>
      </c>
      <c r="C7" s="17" t="s">
        <v>5</v>
      </c>
      <c r="D7" s="17" t="s">
        <v>14</v>
      </c>
      <c r="E7" s="18"/>
      <c r="F7" s="18"/>
      <c r="G7" s="18">
        <v>13620</v>
      </c>
      <c r="H7" s="18">
        <v>13750</v>
      </c>
      <c r="I7" s="18">
        <v>13890</v>
      </c>
      <c r="J7" s="18">
        <v>14040</v>
      </c>
      <c r="K7" s="19">
        <v>14200</v>
      </c>
      <c r="L7" s="19">
        <v>14300</v>
      </c>
      <c r="M7" s="19">
        <v>14440</v>
      </c>
      <c r="N7" s="19">
        <v>14570</v>
      </c>
      <c r="O7" s="19">
        <v>14750</v>
      </c>
      <c r="P7" s="19">
        <v>14880</v>
      </c>
      <c r="Q7" s="19">
        <v>15020</v>
      </c>
      <c r="R7">
        <f t="shared" si="0"/>
        <v>130</v>
      </c>
      <c r="S7">
        <f t="shared" si="1"/>
        <v>0</v>
      </c>
      <c r="T7">
        <f t="shared" si="2"/>
        <v>0</v>
      </c>
      <c r="U7">
        <f t="shared" si="3"/>
        <v>130</v>
      </c>
      <c r="X7" s="21"/>
    </row>
    <row r="8" spans="1:36" ht="15" x14ac:dyDescent="0.25">
      <c r="A8" s="15">
        <v>2</v>
      </c>
      <c r="B8" s="16" t="s">
        <v>4</v>
      </c>
      <c r="C8" s="17" t="s">
        <v>15</v>
      </c>
      <c r="D8" s="17" t="s">
        <v>16</v>
      </c>
      <c r="E8" s="18"/>
      <c r="F8" s="18"/>
      <c r="G8" s="18">
        <v>4</v>
      </c>
      <c r="H8" s="18">
        <v>5</v>
      </c>
      <c r="I8" s="18">
        <v>5</v>
      </c>
      <c r="J8" s="18">
        <v>6</v>
      </c>
      <c r="K8" s="19">
        <v>6</v>
      </c>
      <c r="L8" s="19">
        <v>6</v>
      </c>
      <c r="M8" s="19">
        <v>7</v>
      </c>
      <c r="N8" s="23">
        <v>7</v>
      </c>
      <c r="O8" s="19">
        <v>7</v>
      </c>
      <c r="P8" s="24">
        <v>8</v>
      </c>
      <c r="Q8" s="19">
        <v>9</v>
      </c>
      <c r="R8">
        <f t="shared" si="0"/>
        <v>1</v>
      </c>
      <c r="S8">
        <f t="shared" si="1"/>
        <v>1</v>
      </c>
      <c r="T8">
        <f t="shared" si="2"/>
        <v>0</v>
      </c>
      <c r="U8">
        <f t="shared" si="3"/>
        <v>0</v>
      </c>
      <c r="X8" s="21"/>
    </row>
    <row r="9" spans="1:36" ht="15" x14ac:dyDescent="0.25">
      <c r="A9" s="22"/>
      <c r="B9" s="16" t="s">
        <v>9</v>
      </c>
      <c r="C9" s="17" t="s">
        <v>15</v>
      </c>
      <c r="D9" s="17" t="s">
        <v>17</v>
      </c>
      <c r="E9" s="18"/>
      <c r="F9" s="18"/>
      <c r="G9" s="18">
        <v>6</v>
      </c>
      <c r="H9" s="18">
        <v>7</v>
      </c>
      <c r="I9" s="18">
        <v>7</v>
      </c>
      <c r="J9" s="18">
        <v>8</v>
      </c>
      <c r="K9" s="19">
        <v>8</v>
      </c>
      <c r="L9" s="19">
        <v>10</v>
      </c>
      <c r="M9" s="19">
        <v>10</v>
      </c>
      <c r="N9" s="23">
        <v>10</v>
      </c>
      <c r="O9" s="19">
        <v>11</v>
      </c>
      <c r="P9" s="24">
        <v>13</v>
      </c>
      <c r="Q9" s="19">
        <v>15</v>
      </c>
      <c r="R9">
        <f t="shared" si="0"/>
        <v>2</v>
      </c>
      <c r="S9">
        <f t="shared" si="1"/>
        <v>0</v>
      </c>
      <c r="T9">
        <f t="shared" si="2"/>
        <v>2</v>
      </c>
      <c r="U9">
        <f t="shared" si="3"/>
        <v>0</v>
      </c>
      <c r="X9" s="21"/>
    </row>
    <row r="10" spans="1:36" ht="15" x14ac:dyDescent="0.25">
      <c r="A10" s="22"/>
      <c r="B10" s="16" t="s">
        <v>13</v>
      </c>
      <c r="C10" s="17" t="s">
        <v>15</v>
      </c>
      <c r="D10" s="17" t="s">
        <v>18</v>
      </c>
      <c r="E10" s="18"/>
      <c r="F10" s="18"/>
      <c r="G10" s="18">
        <v>560</v>
      </c>
      <c r="H10" s="18">
        <v>600</v>
      </c>
      <c r="I10" s="18">
        <v>620</v>
      </c>
      <c r="J10" s="18">
        <v>670</v>
      </c>
      <c r="K10" s="19">
        <v>700</v>
      </c>
      <c r="L10" s="19">
        <v>740</v>
      </c>
      <c r="M10" s="19">
        <v>765</v>
      </c>
      <c r="N10" s="23">
        <v>790</v>
      </c>
      <c r="O10" s="19">
        <v>830</v>
      </c>
      <c r="P10" s="24">
        <v>900</v>
      </c>
      <c r="Q10" s="19">
        <v>950</v>
      </c>
      <c r="R10">
        <f t="shared" si="0"/>
        <v>70</v>
      </c>
      <c r="S10">
        <f t="shared" si="1"/>
        <v>0</v>
      </c>
      <c r="T10">
        <f t="shared" si="2"/>
        <v>0</v>
      </c>
      <c r="U10">
        <f t="shared" si="3"/>
        <v>70</v>
      </c>
      <c r="X10" s="21"/>
    </row>
    <row r="11" spans="1:36" ht="15" x14ac:dyDescent="0.25">
      <c r="A11" s="15">
        <v>3</v>
      </c>
      <c r="B11" s="16" t="s">
        <v>4</v>
      </c>
      <c r="C11" s="17" t="s">
        <v>19</v>
      </c>
      <c r="D11" s="17" t="s">
        <v>20</v>
      </c>
      <c r="E11" s="18"/>
      <c r="F11" s="18"/>
      <c r="G11" s="18">
        <v>58</v>
      </c>
      <c r="H11" s="18">
        <v>58</v>
      </c>
      <c r="I11" s="18">
        <v>58</v>
      </c>
      <c r="J11" s="18">
        <v>60</v>
      </c>
      <c r="K11" s="19">
        <v>60</v>
      </c>
      <c r="L11" s="19">
        <v>63</v>
      </c>
      <c r="M11" s="19">
        <v>64</v>
      </c>
      <c r="N11" s="19">
        <v>65</v>
      </c>
      <c r="O11" s="19">
        <v>66</v>
      </c>
      <c r="P11" s="19">
        <v>67</v>
      </c>
      <c r="Q11" s="19">
        <v>67</v>
      </c>
      <c r="R11">
        <f t="shared" si="0"/>
        <v>1</v>
      </c>
      <c r="S11">
        <f t="shared" si="1"/>
        <v>1</v>
      </c>
      <c r="T11">
        <f t="shared" si="2"/>
        <v>0</v>
      </c>
      <c r="U11">
        <f t="shared" si="3"/>
        <v>0</v>
      </c>
      <c r="X11" s="21"/>
    </row>
    <row r="12" spans="1:36" ht="15" x14ac:dyDescent="0.25">
      <c r="A12" s="22"/>
      <c r="B12" s="16" t="s">
        <v>9</v>
      </c>
      <c r="C12" s="17" t="s">
        <v>19</v>
      </c>
      <c r="D12" s="17" t="s">
        <v>21</v>
      </c>
      <c r="E12" s="18"/>
      <c r="F12" s="18"/>
      <c r="G12" s="18">
        <v>111</v>
      </c>
      <c r="H12" s="18">
        <v>114</v>
      </c>
      <c r="I12" s="18">
        <v>117</v>
      </c>
      <c r="J12" s="18">
        <v>120</v>
      </c>
      <c r="K12" s="19">
        <v>121</v>
      </c>
      <c r="L12" s="19">
        <v>124</v>
      </c>
      <c r="M12" s="19">
        <v>126</v>
      </c>
      <c r="N12" s="19">
        <v>130</v>
      </c>
      <c r="O12" s="19">
        <v>132</v>
      </c>
      <c r="P12" s="19">
        <v>135</v>
      </c>
      <c r="Q12" s="19">
        <v>136</v>
      </c>
      <c r="R12">
        <f t="shared" si="0"/>
        <v>3</v>
      </c>
      <c r="S12">
        <f t="shared" si="1"/>
        <v>0</v>
      </c>
      <c r="T12">
        <f t="shared" si="2"/>
        <v>3</v>
      </c>
      <c r="U12">
        <f t="shared" si="3"/>
        <v>0</v>
      </c>
      <c r="X12" s="21"/>
    </row>
    <row r="13" spans="1:36" ht="15" x14ac:dyDescent="0.25">
      <c r="A13" s="22"/>
      <c r="B13" s="16" t="s">
        <v>13</v>
      </c>
      <c r="C13" s="17" t="s">
        <v>19</v>
      </c>
      <c r="D13" s="17" t="s">
        <v>22</v>
      </c>
      <c r="E13" s="18"/>
      <c r="F13" s="18"/>
      <c r="G13" s="18">
        <v>9222</v>
      </c>
      <c r="H13" s="18">
        <v>9322</v>
      </c>
      <c r="I13" s="18">
        <v>9450</v>
      </c>
      <c r="J13" s="18">
        <v>9550</v>
      </c>
      <c r="K13" s="19">
        <v>9634</v>
      </c>
      <c r="L13" s="19">
        <v>9785</v>
      </c>
      <c r="M13" s="19">
        <v>9880</v>
      </c>
      <c r="N13" s="19">
        <v>10030</v>
      </c>
      <c r="O13" s="19">
        <v>10120</v>
      </c>
      <c r="P13" s="19">
        <v>10230</v>
      </c>
      <c r="Q13" s="19">
        <v>10310</v>
      </c>
      <c r="R13">
        <f t="shared" si="0"/>
        <v>110</v>
      </c>
      <c r="S13">
        <f t="shared" si="1"/>
        <v>0</v>
      </c>
      <c r="T13">
        <f t="shared" si="2"/>
        <v>0</v>
      </c>
      <c r="U13">
        <f t="shared" si="3"/>
        <v>110</v>
      </c>
      <c r="X13" s="21"/>
    </row>
    <row r="14" spans="1:36" ht="15" x14ac:dyDescent="0.25">
      <c r="A14" s="15">
        <v>4</v>
      </c>
      <c r="B14" s="16" t="s">
        <v>4</v>
      </c>
      <c r="C14" s="17" t="s">
        <v>23</v>
      </c>
      <c r="D14" s="17" t="s">
        <v>24</v>
      </c>
      <c r="E14" s="18"/>
      <c r="F14" s="18"/>
      <c r="G14" s="18">
        <v>4</v>
      </c>
      <c r="H14" s="18">
        <v>5</v>
      </c>
      <c r="I14" s="18">
        <v>5</v>
      </c>
      <c r="J14" s="18">
        <v>5</v>
      </c>
      <c r="K14" s="23">
        <v>6</v>
      </c>
      <c r="L14" s="19">
        <v>6</v>
      </c>
      <c r="M14" s="19">
        <v>6</v>
      </c>
      <c r="N14" s="19">
        <v>6</v>
      </c>
      <c r="O14" s="19">
        <v>6</v>
      </c>
      <c r="P14" s="19">
        <v>6</v>
      </c>
      <c r="Q14" s="19">
        <v>7</v>
      </c>
      <c r="R14">
        <f t="shared" si="0"/>
        <v>0</v>
      </c>
      <c r="S14">
        <f t="shared" si="1"/>
        <v>0</v>
      </c>
      <c r="T14">
        <f t="shared" si="2"/>
        <v>0</v>
      </c>
      <c r="U14">
        <f t="shared" si="3"/>
        <v>0</v>
      </c>
      <c r="X14" s="21"/>
    </row>
    <row r="15" spans="1:36" ht="15" x14ac:dyDescent="0.25">
      <c r="A15" s="22"/>
      <c r="B15" s="16" t="s">
        <v>7</v>
      </c>
      <c r="C15" s="17" t="s">
        <v>23</v>
      </c>
      <c r="D15" s="17" t="s">
        <v>25</v>
      </c>
      <c r="E15" s="18"/>
      <c r="F15" s="18"/>
      <c r="G15" s="18">
        <v>2</v>
      </c>
      <c r="H15" s="18">
        <v>1</v>
      </c>
      <c r="I15" s="18">
        <v>2</v>
      </c>
      <c r="J15" s="18">
        <v>2</v>
      </c>
      <c r="K15" s="23">
        <v>2</v>
      </c>
      <c r="L15" s="19">
        <v>2</v>
      </c>
      <c r="M15" s="19">
        <v>2</v>
      </c>
      <c r="N15" s="19">
        <v>2</v>
      </c>
      <c r="O15" s="19">
        <v>2</v>
      </c>
      <c r="P15" s="19">
        <v>2</v>
      </c>
      <c r="Q15" s="19">
        <v>2</v>
      </c>
      <c r="R15">
        <f t="shared" si="0"/>
        <v>0</v>
      </c>
      <c r="S15">
        <f t="shared" si="1"/>
        <v>0</v>
      </c>
      <c r="T15">
        <f t="shared" si="2"/>
        <v>0</v>
      </c>
      <c r="U15">
        <f t="shared" si="3"/>
        <v>0</v>
      </c>
      <c r="X15" s="21"/>
    </row>
    <row r="16" spans="1:36" ht="15" x14ac:dyDescent="0.25">
      <c r="A16" s="22"/>
      <c r="B16" s="16" t="s">
        <v>9</v>
      </c>
      <c r="C16" s="17" t="s">
        <v>23</v>
      </c>
      <c r="D16" s="17" t="s">
        <v>26</v>
      </c>
      <c r="E16" s="18"/>
      <c r="F16" s="18"/>
      <c r="G16" s="18">
        <v>20</v>
      </c>
      <c r="H16" s="18">
        <v>21</v>
      </c>
      <c r="I16" s="18">
        <v>22</v>
      </c>
      <c r="J16" s="18">
        <v>22</v>
      </c>
      <c r="K16" s="23">
        <v>23</v>
      </c>
      <c r="L16" s="19">
        <v>24</v>
      </c>
      <c r="M16" s="19">
        <v>24</v>
      </c>
      <c r="N16" s="19">
        <v>24</v>
      </c>
      <c r="O16" s="19">
        <v>26</v>
      </c>
      <c r="P16" s="19">
        <v>27</v>
      </c>
      <c r="Q16" s="19">
        <v>27</v>
      </c>
      <c r="R16">
        <f t="shared" si="0"/>
        <v>1</v>
      </c>
      <c r="S16">
        <f t="shared" si="1"/>
        <v>0</v>
      </c>
      <c r="T16">
        <f t="shared" si="2"/>
        <v>1</v>
      </c>
      <c r="U16">
        <f t="shared" si="3"/>
        <v>0</v>
      </c>
      <c r="X16" s="21"/>
    </row>
    <row r="17" spans="1:24" ht="15" x14ac:dyDescent="0.25">
      <c r="A17" s="22"/>
      <c r="B17" s="16" t="s">
        <v>11</v>
      </c>
      <c r="C17" s="17" t="s">
        <v>23</v>
      </c>
      <c r="D17" s="17" t="s">
        <v>27</v>
      </c>
      <c r="E17" s="18"/>
      <c r="F17" s="18"/>
      <c r="G17" s="18">
        <v>1</v>
      </c>
      <c r="H17" s="18">
        <v>1</v>
      </c>
      <c r="I17" s="18">
        <v>1</v>
      </c>
      <c r="J17" s="18">
        <v>2</v>
      </c>
      <c r="K17" s="23">
        <v>3</v>
      </c>
      <c r="L17" s="19">
        <v>3</v>
      </c>
      <c r="M17" s="19">
        <v>2</v>
      </c>
      <c r="N17" s="19">
        <v>2</v>
      </c>
      <c r="O17" s="19">
        <v>3</v>
      </c>
      <c r="P17" s="19">
        <v>6</v>
      </c>
      <c r="Q17" s="19">
        <v>3</v>
      </c>
      <c r="R17">
        <f t="shared" si="0"/>
        <v>3</v>
      </c>
      <c r="S17">
        <f t="shared" si="1"/>
        <v>0</v>
      </c>
      <c r="T17">
        <f t="shared" si="2"/>
        <v>3</v>
      </c>
      <c r="U17">
        <f t="shared" si="3"/>
        <v>0</v>
      </c>
      <c r="X17" s="21"/>
    </row>
    <row r="18" spans="1:24" ht="15" x14ac:dyDescent="0.25">
      <c r="A18" s="22"/>
      <c r="B18" s="16" t="s">
        <v>13</v>
      </c>
      <c r="C18" s="17" t="s">
        <v>23</v>
      </c>
      <c r="D18" s="17" t="s">
        <v>28</v>
      </c>
      <c r="E18" s="18"/>
      <c r="F18" s="18"/>
      <c r="G18" s="18">
        <v>5412</v>
      </c>
      <c r="H18" s="18">
        <v>5480</v>
      </c>
      <c r="I18" s="18">
        <v>5547</v>
      </c>
      <c r="J18" s="18">
        <v>5624</v>
      </c>
      <c r="K18" s="23">
        <v>5724</v>
      </c>
      <c r="L18" s="19">
        <v>5724</v>
      </c>
      <c r="M18" s="19">
        <v>5769</v>
      </c>
      <c r="N18" s="19">
        <v>5819</v>
      </c>
      <c r="O18" s="19">
        <v>5885</v>
      </c>
      <c r="P18" s="19">
        <v>5954</v>
      </c>
      <c r="Q18" s="19">
        <v>6054</v>
      </c>
      <c r="R18">
        <f t="shared" si="0"/>
        <v>69</v>
      </c>
      <c r="S18">
        <f t="shared" si="1"/>
        <v>0</v>
      </c>
      <c r="T18">
        <f t="shared" si="2"/>
        <v>0</v>
      </c>
      <c r="U18">
        <f t="shared" si="3"/>
        <v>69</v>
      </c>
      <c r="X18" s="21"/>
    </row>
    <row r="19" spans="1:24" ht="15" x14ac:dyDescent="0.25">
      <c r="A19" s="15">
        <v>5</v>
      </c>
      <c r="B19" s="16" t="s">
        <v>4</v>
      </c>
      <c r="C19" s="17" t="s">
        <v>29</v>
      </c>
      <c r="D19" s="17" t="s">
        <v>30</v>
      </c>
      <c r="E19" s="18"/>
      <c r="F19" s="18"/>
      <c r="G19" s="18">
        <v>4</v>
      </c>
      <c r="H19" s="18">
        <v>5</v>
      </c>
      <c r="I19" s="18">
        <v>6</v>
      </c>
      <c r="J19" s="18">
        <v>7</v>
      </c>
      <c r="K19" s="19">
        <v>9</v>
      </c>
      <c r="L19" s="19">
        <v>10</v>
      </c>
      <c r="M19" s="19">
        <v>11</v>
      </c>
      <c r="N19" s="19">
        <v>12</v>
      </c>
      <c r="O19" s="19">
        <v>13</v>
      </c>
      <c r="P19" s="19">
        <v>14</v>
      </c>
      <c r="Q19" s="19">
        <v>15</v>
      </c>
      <c r="R19">
        <f t="shared" si="0"/>
        <v>1</v>
      </c>
      <c r="S19">
        <f t="shared" si="1"/>
        <v>1</v>
      </c>
      <c r="T19">
        <f t="shared" si="2"/>
        <v>0</v>
      </c>
      <c r="U19">
        <f t="shared" si="3"/>
        <v>0</v>
      </c>
      <c r="X19" s="21"/>
    </row>
    <row r="20" spans="1:24" ht="15" x14ac:dyDescent="0.25">
      <c r="A20" s="22"/>
      <c r="B20" s="16" t="s">
        <v>7</v>
      </c>
      <c r="C20" s="17" t="s">
        <v>29</v>
      </c>
      <c r="D20" s="17" t="s">
        <v>31</v>
      </c>
      <c r="E20" s="18"/>
      <c r="F20" s="18"/>
      <c r="G20" s="18">
        <v>4</v>
      </c>
      <c r="H20" s="18">
        <v>6</v>
      </c>
      <c r="I20" s="18">
        <v>8</v>
      </c>
      <c r="J20" s="18">
        <v>9</v>
      </c>
      <c r="K20" s="19">
        <v>10</v>
      </c>
      <c r="L20" s="19">
        <v>12</v>
      </c>
      <c r="M20" s="19">
        <v>13</v>
      </c>
      <c r="N20" s="19">
        <v>14</v>
      </c>
      <c r="O20" s="19">
        <v>16</v>
      </c>
      <c r="P20" s="19">
        <v>16</v>
      </c>
      <c r="Q20" s="19">
        <v>16</v>
      </c>
      <c r="R20">
        <f t="shared" si="0"/>
        <v>0</v>
      </c>
      <c r="S20">
        <f t="shared" si="1"/>
        <v>0</v>
      </c>
      <c r="T20">
        <f t="shared" si="2"/>
        <v>0</v>
      </c>
      <c r="U20">
        <f t="shared" si="3"/>
        <v>0</v>
      </c>
      <c r="X20" s="21"/>
    </row>
    <row r="21" spans="1:24" ht="15" x14ac:dyDescent="0.25">
      <c r="A21" s="22"/>
      <c r="B21" s="16" t="s">
        <v>9</v>
      </c>
      <c r="C21" s="17" t="s">
        <v>29</v>
      </c>
      <c r="D21" s="17" t="s">
        <v>32</v>
      </c>
      <c r="E21" s="18"/>
      <c r="F21" s="18"/>
      <c r="G21" s="18">
        <v>277</v>
      </c>
      <c r="H21" s="18">
        <v>280</v>
      </c>
      <c r="I21" s="18">
        <v>281</v>
      </c>
      <c r="J21" s="18">
        <v>281</v>
      </c>
      <c r="K21" s="19">
        <v>281</v>
      </c>
      <c r="L21" s="19">
        <v>281</v>
      </c>
      <c r="M21" s="19">
        <v>281</v>
      </c>
      <c r="N21" s="19">
        <v>282</v>
      </c>
      <c r="O21" s="19">
        <v>286</v>
      </c>
      <c r="P21" s="19">
        <v>289</v>
      </c>
      <c r="Q21" s="19">
        <v>290</v>
      </c>
      <c r="R21">
        <f t="shared" si="0"/>
        <v>3</v>
      </c>
      <c r="S21">
        <f t="shared" si="1"/>
        <v>0</v>
      </c>
      <c r="T21">
        <f t="shared" si="2"/>
        <v>3</v>
      </c>
      <c r="U21">
        <f t="shared" si="3"/>
        <v>0</v>
      </c>
      <c r="X21" s="21"/>
    </row>
    <row r="22" spans="1:24" ht="15" x14ac:dyDescent="0.25">
      <c r="A22" s="22"/>
      <c r="B22" s="16" t="s">
        <v>11</v>
      </c>
      <c r="C22" s="17" t="s">
        <v>29</v>
      </c>
      <c r="D22" s="17" t="s">
        <v>33</v>
      </c>
      <c r="E22" s="18"/>
      <c r="F22" s="18"/>
      <c r="G22" s="18">
        <v>62</v>
      </c>
      <c r="H22" s="18">
        <v>63</v>
      </c>
      <c r="I22" s="18">
        <v>64</v>
      </c>
      <c r="J22" s="18">
        <v>64</v>
      </c>
      <c r="K22" s="19">
        <v>65</v>
      </c>
      <c r="L22" s="19">
        <v>66</v>
      </c>
      <c r="M22" s="19">
        <v>67</v>
      </c>
      <c r="N22" s="19">
        <v>68</v>
      </c>
      <c r="O22" s="19">
        <v>69</v>
      </c>
      <c r="P22" s="19">
        <v>69</v>
      </c>
      <c r="Q22" s="19">
        <v>70</v>
      </c>
      <c r="R22">
        <f t="shared" si="0"/>
        <v>0</v>
      </c>
      <c r="S22">
        <f t="shared" si="1"/>
        <v>0</v>
      </c>
      <c r="T22">
        <f t="shared" si="2"/>
        <v>0</v>
      </c>
      <c r="U22">
        <f t="shared" si="3"/>
        <v>0</v>
      </c>
      <c r="X22" s="21"/>
    </row>
    <row r="23" spans="1:24" ht="15" x14ac:dyDescent="0.25">
      <c r="A23" s="22"/>
      <c r="B23" s="16" t="s">
        <v>13</v>
      </c>
      <c r="C23" s="17" t="s">
        <v>29</v>
      </c>
      <c r="D23" s="17" t="s">
        <v>34</v>
      </c>
      <c r="E23" s="18"/>
      <c r="F23" s="18"/>
      <c r="G23" s="18">
        <v>18400</v>
      </c>
      <c r="H23" s="18">
        <v>18600</v>
      </c>
      <c r="I23" s="18">
        <v>18750</v>
      </c>
      <c r="J23" s="18">
        <v>18850</v>
      </c>
      <c r="K23" s="19">
        <v>19100</v>
      </c>
      <c r="L23" s="19">
        <v>19250</v>
      </c>
      <c r="M23" s="19">
        <v>19400</v>
      </c>
      <c r="N23" s="19">
        <v>19550</v>
      </c>
      <c r="O23" s="19">
        <v>19700</v>
      </c>
      <c r="P23" s="19">
        <v>19820</v>
      </c>
      <c r="Q23" s="19">
        <v>20150</v>
      </c>
      <c r="R23">
        <f t="shared" si="0"/>
        <v>120</v>
      </c>
      <c r="S23">
        <f t="shared" si="1"/>
        <v>0</v>
      </c>
      <c r="T23">
        <f t="shared" si="2"/>
        <v>0</v>
      </c>
      <c r="U23">
        <f t="shared" si="3"/>
        <v>120</v>
      </c>
      <c r="X23" s="21"/>
    </row>
    <row r="24" spans="1:24" ht="15" x14ac:dyDescent="0.25">
      <c r="A24" s="15">
        <v>6</v>
      </c>
      <c r="B24" s="16" t="s">
        <v>4</v>
      </c>
      <c r="C24" s="17" t="s">
        <v>35</v>
      </c>
      <c r="D24" s="17" t="s">
        <v>36</v>
      </c>
      <c r="E24" s="18"/>
      <c r="F24" s="18"/>
      <c r="G24" s="18">
        <v>69</v>
      </c>
      <c r="H24" s="18">
        <v>71</v>
      </c>
      <c r="I24" s="18">
        <v>73</v>
      </c>
      <c r="J24" s="18">
        <v>75</v>
      </c>
      <c r="K24" s="19">
        <v>76</v>
      </c>
      <c r="L24" s="19">
        <v>78</v>
      </c>
      <c r="M24" s="19">
        <v>80</v>
      </c>
      <c r="N24" s="19">
        <v>82</v>
      </c>
      <c r="O24" s="19">
        <v>82</v>
      </c>
      <c r="P24" s="19">
        <v>83</v>
      </c>
      <c r="Q24" s="19">
        <v>84</v>
      </c>
      <c r="R24">
        <f t="shared" si="0"/>
        <v>1</v>
      </c>
      <c r="S24">
        <f t="shared" si="1"/>
        <v>1</v>
      </c>
      <c r="T24">
        <f t="shared" si="2"/>
        <v>0</v>
      </c>
      <c r="U24">
        <f t="shared" si="3"/>
        <v>0</v>
      </c>
      <c r="X24" s="21"/>
    </row>
    <row r="25" spans="1:24" ht="15" x14ac:dyDescent="0.25">
      <c r="A25" s="22"/>
      <c r="B25" s="16" t="s">
        <v>9</v>
      </c>
      <c r="C25" s="17" t="s">
        <v>35</v>
      </c>
      <c r="D25" s="17" t="s">
        <v>37</v>
      </c>
      <c r="E25" s="18"/>
      <c r="F25" s="18"/>
      <c r="G25" s="18">
        <v>108</v>
      </c>
      <c r="H25" s="18">
        <v>111</v>
      </c>
      <c r="I25" s="18">
        <v>114</v>
      </c>
      <c r="J25" s="18">
        <v>117</v>
      </c>
      <c r="K25" s="19">
        <v>119</v>
      </c>
      <c r="L25" s="19">
        <v>122</v>
      </c>
      <c r="M25" s="19">
        <v>124</v>
      </c>
      <c r="N25" s="19">
        <v>125</v>
      </c>
      <c r="O25" s="19">
        <v>128</v>
      </c>
      <c r="P25" s="19">
        <v>130</v>
      </c>
      <c r="Q25" s="19">
        <v>133</v>
      </c>
      <c r="R25">
        <f t="shared" si="0"/>
        <v>2</v>
      </c>
      <c r="S25">
        <f t="shared" si="1"/>
        <v>0</v>
      </c>
      <c r="T25">
        <f t="shared" si="2"/>
        <v>2</v>
      </c>
      <c r="U25">
        <f t="shared" si="3"/>
        <v>0</v>
      </c>
      <c r="X25" s="21"/>
    </row>
    <row r="26" spans="1:24" ht="15" x14ac:dyDescent="0.25">
      <c r="A26" s="22"/>
      <c r="B26" s="16" t="s">
        <v>13</v>
      </c>
      <c r="C26" s="17" t="s">
        <v>35</v>
      </c>
      <c r="D26" s="17" t="s">
        <v>38</v>
      </c>
      <c r="E26" s="18"/>
      <c r="F26" s="18"/>
      <c r="G26" s="18">
        <v>2330</v>
      </c>
      <c r="H26" s="18">
        <v>2380</v>
      </c>
      <c r="I26" s="18">
        <v>2425</v>
      </c>
      <c r="J26" s="18">
        <v>2468</v>
      </c>
      <c r="K26" s="19">
        <v>2515</v>
      </c>
      <c r="L26" s="25">
        <v>2560</v>
      </c>
      <c r="M26" s="19">
        <v>2595</v>
      </c>
      <c r="N26" s="19">
        <v>2642</v>
      </c>
      <c r="O26" s="19">
        <v>2679</v>
      </c>
      <c r="P26" s="19">
        <v>2725</v>
      </c>
      <c r="Q26" s="19">
        <v>2768</v>
      </c>
      <c r="R26">
        <f t="shared" si="0"/>
        <v>46</v>
      </c>
      <c r="S26">
        <f t="shared" si="1"/>
        <v>0</v>
      </c>
      <c r="T26">
        <f t="shared" si="2"/>
        <v>0</v>
      </c>
      <c r="U26">
        <f t="shared" si="3"/>
        <v>46</v>
      </c>
      <c r="X26" s="21"/>
    </row>
    <row r="27" spans="1:24" ht="15" x14ac:dyDescent="0.25">
      <c r="A27" s="15">
        <v>7</v>
      </c>
      <c r="B27" s="16" t="s">
        <v>4</v>
      </c>
      <c r="C27" s="17" t="s">
        <v>39</v>
      </c>
      <c r="D27" s="17" t="s">
        <v>40</v>
      </c>
      <c r="E27" s="18"/>
      <c r="F27" s="18"/>
      <c r="G27" s="18">
        <v>123</v>
      </c>
      <c r="H27" s="18">
        <v>124</v>
      </c>
      <c r="I27" s="18">
        <v>126</v>
      </c>
      <c r="J27" s="18">
        <v>127</v>
      </c>
      <c r="K27" s="19">
        <v>129</v>
      </c>
      <c r="L27" s="19">
        <v>131</v>
      </c>
      <c r="M27" s="19">
        <v>132</v>
      </c>
      <c r="N27" s="19">
        <v>134</v>
      </c>
      <c r="O27" s="20">
        <v>1</v>
      </c>
      <c r="P27" s="19">
        <v>4</v>
      </c>
      <c r="Q27" s="19">
        <v>6</v>
      </c>
      <c r="R27">
        <f t="shared" si="0"/>
        <v>3</v>
      </c>
      <c r="S27">
        <f t="shared" si="1"/>
        <v>3</v>
      </c>
      <c r="T27">
        <f t="shared" si="2"/>
        <v>0</v>
      </c>
      <c r="U27">
        <f t="shared" si="3"/>
        <v>0</v>
      </c>
      <c r="X27" s="21"/>
    </row>
    <row r="28" spans="1:24" ht="15" x14ac:dyDescent="0.25">
      <c r="A28" s="22"/>
      <c r="B28" s="16" t="s">
        <v>9</v>
      </c>
      <c r="C28" s="17" t="s">
        <v>39</v>
      </c>
      <c r="D28" s="17" t="s">
        <v>41</v>
      </c>
      <c r="E28" s="18"/>
      <c r="F28" s="18"/>
      <c r="G28" s="18">
        <v>223</v>
      </c>
      <c r="H28" s="18">
        <v>230</v>
      </c>
      <c r="I28" s="18">
        <v>237</v>
      </c>
      <c r="J28" s="18">
        <v>246</v>
      </c>
      <c r="K28" s="19">
        <v>254</v>
      </c>
      <c r="L28" s="19">
        <v>261</v>
      </c>
      <c r="M28" s="19">
        <v>267</v>
      </c>
      <c r="N28" s="19">
        <v>284</v>
      </c>
      <c r="O28" s="19">
        <v>296</v>
      </c>
      <c r="P28" s="19">
        <v>308</v>
      </c>
      <c r="Q28" s="19">
        <v>314</v>
      </c>
      <c r="R28">
        <f t="shared" si="0"/>
        <v>12</v>
      </c>
      <c r="S28">
        <f t="shared" si="1"/>
        <v>0</v>
      </c>
      <c r="T28">
        <f t="shared" si="2"/>
        <v>12</v>
      </c>
      <c r="U28">
        <f t="shared" si="3"/>
        <v>0</v>
      </c>
      <c r="X28" s="21"/>
    </row>
    <row r="29" spans="1:24" ht="15" x14ac:dyDescent="0.25">
      <c r="A29" s="22"/>
      <c r="B29" s="16" t="s">
        <v>13</v>
      </c>
      <c r="C29" s="17" t="s">
        <v>39</v>
      </c>
      <c r="D29" s="17" t="s">
        <v>42</v>
      </c>
      <c r="E29" s="18"/>
      <c r="F29" s="18"/>
      <c r="G29" s="18">
        <v>8174</v>
      </c>
      <c r="H29" s="18">
        <v>8282</v>
      </c>
      <c r="I29" s="18">
        <v>8405</v>
      </c>
      <c r="J29" s="18">
        <v>8540</v>
      </c>
      <c r="K29" s="19">
        <v>8679</v>
      </c>
      <c r="L29" s="19">
        <v>8784</v>
      </c>
      <c r="M29" s="19">
        <v>8880</v>
      </c>
      <c r="N29" s="19">
        <v>9024</v>
      </c>
      <c r="O29" s="19">
        <v>9133</v>
      </c>
      <c r="P29" s="19">
        <v>9252</v>
      </c>
      <c r="Q29" s="19">
        <v>9387</v>
      </c>
      <c r="R29">
        <f t="shared" si="0"/>
        <v>119</v>
      </c>
      <c r="S29">
        <f t="shared" si="1"/>
        <v>0</v>
      </c>
      <c r="T29">
        <f t="shared" si="2"/>
        <v>0</v>
      </c>
      <c r="U29">
        <f t="shared" si="3"/>
        <v>119</v>
      </c>
      <c r="X29" s="21"/>
    </row>
    <row r="30" spans="1:24" ht="15" x14ac:dyDescent="0.25">
      <c r="A30" s="15">
        <v>8</v>
      </c>
      <c r="B30" s="16" t="s">
        <v>4</v>
      </c>
      <c r="C30" s="17" t="s">
        <v>43</v>
      </c>
      <c r="D30" s="17" t="s">
        <v>44</v>
      </c>
      <c r="E30" s="18"/>
      <c r="F30" s="18"/>
      <c r="G30" s="18">
        <v>12</v>
      </c>
      <c r="H30" s="18">
        <v>13</v>
      </c>
      <c r="I30" s="18">
        <v>13</v>
      </c>
      <c r="J30" s="18">
        <v>14</v>
      </c>
      <c r="K30" s="19">
        <v>15</v>
      </c>
      <c r="L30" s="19">
        <v>16</v>
      </c>
      <c r="M30" s="19">
        <v>16</v>
      </c>
      <c r="N30" s="19">
        <v>17</v>
      </c>
      <c r="O30" s="19">
        <v>17</v>
      </c>
      <c r="P30" s="19">
        <v>18</v>
      </c>
      <c r="Q30" s="19">
        <v>19</v>
      </c>
      <c r="R30">
        <f t="shared" si="0"/>
        <v>1</v>
      </c>
      <c r="S30">
        <f t="shared" si="1"/>
        <v>1</v>
      </c>
      <c r="T30">
        <f t="shared" si="2"/>
        <v>0</v>
      </c>
      <c r="U30">
        <f t="shared" si="3"/>
        <v>0</v>
      </c>
      <c r="X30" s="21"/>
    </row>
    <row r="31" spans="1:24" ht="15" x14ac:dyDescent="0.25">
      <c r="A31" s="22"/>
      <c r="B31" s="16" t="s">
        <v>7</v>
      </c>
      <c r="C31" s="17" t="s">
        <v>43</v>
      </c>
      <c r="D31" s="17" t="s">
        <v>45</v>
      </c>
      <c r="E31" s="18"/>
      <c r="F31" s="18"/>
      <c r="G31" s="18">
        <v>2</v>
      </c>
      <c r="H31" s="18">
        <v>2</v>
      </c>
      <c r="I31" s="18">
        <v>3</v>
      </c>
      <c r="J31" s="18">
        <v>3</v>
      </c>
      <c r="K31" s="19">
        <v>3</v>
      </c>
      <c r="L31" s="19">
        <v>3</v>
      </c>
      <c r="M31" s="19">
        <v>4</v>
      </c>
      <c r="N31" s="19">
        <v>4</v>
      </c>
      <c r="O31" s="19">
        <v>4</v>
      </c>
      <c r="P31" s="19">
        <v>4</v>
      </c>
      <c r="Q31" s="19">
        <v>4</v>
      </c>
      <c r="R31">
        <f t="shared" si="0"/>
        <v>0</v>
      </c>
      <c r="S31">
        <f t="shared" si="1"/>
        <v>0</v>
      </c>
      <c r="T31">
        <f t="shared" si="2"/>
        <v>0</v>
      </c>
      <c r="U31">
        <f t="shared" si="3"/>
        <v>0</v>
      </c>
      <c r="X31" s="21"/>
    </row>
    <row r="32" spans="1:24" ht="15" x14ac:dyDescent="0.25">
      <c r="A32" s="22"/>
      <c r="B32" s="16" t="s">
        <v>9</v>
      </c>
      <c r="C32" s="17" t="s">
        <v>43</v>
      </c>
      <c r="D32" s="17" t="s">
        <v>46</v>
      </c>
      <c r="E32" s="18"/>
      <c r="F32" s="18"/>
      <c r="G32" s="18">
        <v>40</v>
      </c>
      <c r="H32" s="18">
        <v>42</v>
      </c>
      <c r="I32" s="18">
        <v>43</v>
      </c>
      <c r="J32" s="18">
        <v>45</v>
      </c>
      <c r="K32" s="19">
        <v>47</v>
      </c>
      <c r="L32" s="19">
        <v>48</v>
      </c>
      <c r="M32" s="19">
        <v>49</v>
      </c>
      <c r="N32" s="19">
        <v>51</v>
      </c>
      <c r="O32" s="19">
        <v>53</v>
      </c>
      <c r="P32" s="19">
        <v>54</v>
      </c>
      <c r="Q32" s="19">
        <v>56</v>
      </c>
      <c r="R32">
        <f t="shared" si="0"/>
        <v>1</v>
      </c>
      <c r="S32">
        <f t="shared" si="1"/>
        <v>0</v>
      </c>
      <c r="T32">
        <f t="shared" si="2"/>
        <v>1</v>
      </c>
      <c r="U32">
        <f t="shared" si="3"/>
        <v>0</v>
      </c>
      <c r="X32" s="21"/>
    </row>
    <row r="33" spans="1:24" ht="15" x14ac:dyDescent="0.25">
      <c r="A33" s="22"/>
      <c r="B33" s="16" t="s">
        <v>11</v>
      </c>
      <c r="C33" s="17" t="s">
        <v>43</v>
      </c>
      <c r="D33" s="17" t="s">
        <v>47</v>
      </c>
      <c r="E33" s="18"/>
      <c r="F33" s="18"/>
      <c r="G33" s="18">
        <v>13</v>
      </c>
      <c r="H33" s="18">
        <v>14</v>
      </c>
      <c r="I33" s="18">
        <v>15</v>
      </c>
      <c r="J33" s="18">
        <v>15</v>
      </c>
      <c r="K33" s="19">
        <v>17</v>
      </c>
      <c r="L33" s="19">
        <v>18</v>
      </c>
      <c r="M33" s="19">
        <v>19</v>
      </c>
      <c r="N33" s="19">
        <v>19</v>
      </c>
      <c r="O33" s="19">
        <v>20</v>
      </c>
      <c r="P33" s="19">
        <v>21</v>
      </c>
      <c r="Q33" s="19">
        <v>22</v>
      </c>
      <c r="R33">
        <f t="shared" si="0"/>
        <v>1</v>
      </c>
      <c r="S33">
        <f t="shared" si="1"/>
        <v>0</v>
      </c>
      <c r="T33">
        <f t="shared" si="2"/>
        <v>1</v>
      </c>
      <c r="U33">
        <f t="shared" si="3"/>
        <v>0</v>
      </c>
      <c r="X33" s="21"/>
    </row>
    <row r="34" spans="1:24" ht="15" x14ac:dyDescent="0.25">
      <c r="A34" s="22"/>
      <c r="B34" s="16" t="s">
        <v>13</v>
      </c>
      <c r="C34" s="17" t="s">
        <v>43</v>
      </c>
      <c r="D34" s="17" t="s">
        <v>48</v>
      </c>
      <c r="E34" s="18"/>
      <c r="F34" s="18"/>
      <c r="G34" s="18">
        <v>9500</v>
      </c>
      <c r="H34" s="18">
        <v>9650</v>
      </c>
      <c r="I34" s="18">
        <v>9800</v>
      </c>
      <c r="J34" s="18">
        <v>10020</v>
      </c>
      <c r="K34" s="19">
        <v>10200</v>
      </c>
      <c r="L34" s="19">
        <v>10370</v>
      </c>
      <c r="M34" s="19">
        <v>10517</v>
      </c>
      <c r="N34" s="19">
        <v>10676</v>
      </c>
      <c r="O34" s="19">
        <v>10829</v>
      </c>
      <c r="P34" s="19">
        <v>10980</v>
      </c>
      <c r="Q34" s="19">
        <v>11097</v>
      </c>
      <c r="R34">
        <f t="shared" si="0"/>
        <v>151</v>
      </c>
      <c r="S34">
        <f t="shared" si="1"/>
        <v>0</v>
      </c>
      <c r="T34">
        <f t="shared" si="2"/>
        <v>0</v>
      </c>
      <c r="U34">
        <f t="shared" si="3"/>
        <v>151</v>
      </c>
      <c r="X34" s="21"/>
    </row>
    <row r="35" spans="1:24" ht="15" x14ac:dyDescent="0.25">
      <c r="A35" s="15">
        <v>9</v>
      </c>
      <c r="B35" s="16" t="s">
        <v>4</v>
      </c>
      <c r="C35" s="17" t="s">
        <v>49</v>
      </c>
      <c r="D35" s="17" t="s">
        <v>50</v>
      </c>
      <c r="E35" s="18"/>
      <c r="F35" s="18"/>
      <c r="G35" s="18">
        <v>26</v>
      </c>
      <c r="H35" s="18">
        <v>27</v>
      </c>
      <c r="I35" s="18">
        <v>28</v>
      </c>
      <c r="J35" s="18">
        <v>29</v>
      </c>
      <c r="K35" s="23">
        <v>30</v>
      </c>
      <c r="L35" s="19">
        <v>30</v>
      </c>
      <c r="M35" s="19">
        <v>0</v>
      </c>
      <c r="N35" s="20">
        <v>0</v>
      </c>
      <c r="O35" s="19">
        <v>0</v>
      </c>
      <c r="P35" s="19">
        <v>0</v>
      </c>
      <c r="Q35" s="19">
        <v>2</v>
      </c>
      <c r="R35">
        <f t="shared" si="0"/>
        <v>0</v>
      </c>
      <c r="S35">
        <f t="shared" si="1"/>
        <v>0</v>
      </c>
      <c r="T35">
        <f t="shared" si="2"/>
        <v>0</v>
      </c>
      <c r="U35">
        <f t="shared" si="3"/>
        <v>0</v>
      </c>
      <c r="X35" s="21"/>
    </row>
    <row r="36" spans="1:24" ht="15" x14ac:dyDescent="0.25">
      <c r="A36" s="22"/>
      <c r="B36" s="16" t="s">
        <v>7</v>
      </c>
      <c r="C36" s="17" t="s">
        <v>49</v>
      </c>
      <c r="D36" s="17" t="s">
        <v>51</v>
      </c>
      <c r="E36" s="18"/>
      <c r="F36" s="18"/>
      <c r="G36" s="18">
        <v>21</v>
      </c>
      <c r="H36" s="18">
        <v>21</v>
      </c>
      <c r="I36" s="18">
        <v>22</v>
      </c>
      <c r="J36" s="18">
        <v>23</v>
      </c>
      <c r="K36" s="23">
        <v>24</v>
      </c>
      <c r="L36" s="19">
        <v>24</v>
      </c>
      <c r="M36" s="19">
        <v>25</v>
      </c>
      <c r="N36" s="19">
        <v>26</v>
      </c>
      <c r="O36" s="19">
        <v>26</v>
      </c>
      <c r="P36" s="19">
        <v>27</v>
      </c>
      <c r="Q36" s="19">
        <v>27</v>
      </c>
      <c r="R36">
        <f t="shared" si="0"/>
        <v>1</v>
      </c>
      <c r="S36">
        <f t="shared" si="1"/>
        <v>1</v>
      </c>
      <c r="T36">
        <f t="shared" si="2"/>
        <v>0</v>
      </c>
      <c r="U36">
        <f t="shared" si="3"/>
        <v>0</v>
      </c>
      <c r="X36" s="21"/>
    </row>
    <row r="37" spans="1:24" ht="15" x14ac:dyDescent="0.25">
      <c r="A37" s="22"/>
      <c r="B37" s="16" t="s">
        <v>9</v>
      </c>
      <c r="C37" s="17" t="s">
        <v>49</v>
      </c>
      <c r="D37" s="17" t="s">
        <v>52</v>
      </c>
      <c r="E37" s="18"/>
      <c r="F37" s="18"/>
      <c r="G37" s="18">
        <v>68</v>
      </c>
      <c r="H37" s="18">
        <v>70</v>
      </c>
      <c r="I37" s="18">
        <v>72</v>
      </c>
      <c r="J37" s="18">
        <v>74</v>
      </c>
      <c r="K37" s="23">
        <v>76</v>
      </c>
      <c r="L37" s="19">
        <v>76</v>
      </c>
      <c r="M37" s="19">
        <v>77</v>
      </c>
      <c r="N37" s="19">
        <v>79</v>
      </c>
      <c r="O37" s="19">
        <v>81</v>
      </c>
      <c r="P37" s="19">
        <v>83</v>
      </c>
      <c r="Q37" s="19">
        <v>84</v>
      </c>
      <c r="R37">
        <f t="shared" si="0"/>
        <v>2</v>
      </c>
      <c r="S37">
        <f t="shared" si="1"/>
        <v>0</v>
      </c>
      <c r="T37">
        <f t="shared" si="2"/>
        <v>2</v>
      </c>
      <c r="U37">
        <f t="shared" si="3"/>
        <v>0</v>
      </c>
      <c r="X37" s="21"/>
    </row>
    <row r="38" spans="1:24" ht="15" x14ac:dyDescent="0.25">
      <c r="A38" s="22"/>
      <c r="B38" s="16" t="s">
        <v>11</v>
      </c>
      <c r="C38" s="17" t="s">
        <v>49</v>
      </c>
      <c r="D38" s="17" t="s">
        <v>53</v>
      </c>
      <c r="E38" s="18"/>
      <c r="F38" s="18"/>
      <c r="G38" s="18">
        <v>24</v>
      </c>
      <c r="H38" s="18">
        <v>25</v>
      </c>
      <c r="I38" s="18">
        <v>25</v>
      </c>
      <c r="J38" s="18">
        <v>26</v>
      </c>
      <c r="K38" s="23">
        <v>27</v>
      </c>
      <c r="L38" s="19">
        <v>27</v>
      </c>
      <c r="M38" s="19">
        <v>27</v>
      </c>
      <c r="N38" s="19">
        <v>27</v>
      </c>
      <c r="O38" s="19">
        <v>27</v>
      </c>
      <c r="P38" s="19">
        <v>27</v>
      </c>
      <c r="Q38" s="19">
        <v>29</v>
      </c>
      <c r="R38">
        <f t="shared" si="0"/>
        <v>0</v>
      </c>
      <c r="S38">
        <f t="shared" si="1"/>
        <v>0</v>
      </c>
      <c r="T38">
        <f t="shared" si="2"/>
        <v>0</v>
      </c>
      <c r="U38">
        <f t="shared" si="3"/>
        <v>0</v>
      </c>
      <c r="X38" s="21"/>
    </row>
    <row r="39" spans="1:24" ht="15" x14ac:dyDescent="0.25">
      <c r="A39" s="22"/>
      <c r="B39" s="16" t="s">
        <v>13</v>
      </c>
      <c r="C39" s="17" t="s">
        <v>49</v>
      </c>
      <c r="D39" s="17" t="s">
        <v>54</v>
      </c>
      <c r="E39" s="18"/>
      <c r="F39" s="18"/>
      <c r="G39" s="18">
        <v>5265</v>
      </c>
      <c r="H39" s="18">
        <v>5351</v>
      </c>
      <c r="I39" s="18">
        <v>5481</v>
      </c>
      <c r="J39" s="18">
        <v>5578</v>
      </c>
      <c r="K39" s="23">
        <v>5678</v>
      </c>
      <c r="L39" s="19">
        <v>5744</v>
      </c>
      <c r="M39" s="19">
        <v>5820</v>
      </c>
      <c r="N39" s="19">
        <v>5898</v>
      </c>
      <c r="O39" s="19">
        <v>5958</v>
      </c>
      <c r="P39" s="19">
        <v>6038</v>
      </c>
      <c r="Q39" s="19">
        <v>6095</v>
      </c>
      <c r="R39">
        <f t="shared" si="0"/>
        <v>80</v>
      </c>
      <c r="S39">
        <f t="shared" si="1"/>
        <v>0</v>
      </c>
      <c r="T39">
        <f t="shared" si="2"/>
        <v>0</v>
      </c>
      <c r="U39">
        <f t="shared" si="3"/>
        <v>80</v>
      </c>
      <c r="X39" s="21"/>
    </row>
    <row r="40" spans="1:24" ht="15" x14ac:dyDescent="0.25">
      <c r="A40" s="15">
        <v>10</v>
      </c>
      <c r="B40" s="16" t="s">
        <v>4</v>
      </c>
      <c r="C40" s="17" t="s">
        <v>55</v>
      </c>
      <c r="D40" s="17" t="s">
        <v>56</v>
      </c>
      <c r="E40" s="18"/>
      <c r="F40" s="18"/>
      <c r="G40" s="18">
        <v>71</v>
      </c>
      <c r="H40" s="18">
        <v>71</v>
      </c>
      <c r="I40" s="18">
        <v>71</v>
      </c>
      <c r="J40" s="18">
        <v>71</v>
      </c>
      <c r="K40" s="23">
        <v>71</v>
      </c>
      <c r="L40" s="19">
        <v>71</v>
      </c>
      <c r="M40" s="19">
        <v>73</v>
      </c>
      <c r="N40" s="19">
        <v>73</v>
      </c>
      <c r="O40" s="19">
        <v>73</v>
      </c>
      <c r="P40" s="19">
        <v>75</v>
      </c>
      <c r="Q40" s="19">
        <v>77</v>
      </c>
      <c r="R40">
        <f t="shared" si="0"/>
        <v>2</v>
      </c>
      <c r="S40">
        <f t="shared" si="1"/>
        <v>2</v>
      </c>
      <c r="T40">
        <f t="shared" si="2"/>
        <v>0</v>
      </c>
      <c r="U40">
        <f t="shared" si="3"/>
        <v>0</v>
      </c>
      <c r="X40" s="21"/>
    </row>
    <row r="41" spans="1:24" ht="15" x14ac:dyDescent="0.25">
      <c r="A41" s="22"/>
      <c r="B41" s="16" t="s">
        <v>9</v>
      </c>
      <c r="C41" s="17" t="s">
        <v>55</v>
      </c>
      <c r="D41" s="17" t="s">
        <v>57</v>
      </c>
      <c r="E41" s="18"/>
      <c r="F41" s="18"/>
      <c r="G41" s="18">
        <v>108</v>
      </c>
      <c r="H41" s="18">
        <v>111</v>
      </c>
      <c r="I41" s="18">
        <v>113</v>
      </c>
      <c r="J41" s="18">
        <v>115</v>
      </c>
      <c r="K41" s="23">
        <v>117</v>
      </c>
      <c r="L41" s="19">
        <v>118</v>
      </c>
      <c r="M41" s="19">
        <v>121</v>
      </c>
      <c r="N41" s="19">
        <v>122</v>
      </c>
      <c r="O41" s="19">
        <v>122</v>
      </c>
      <c r="P41" s="19">
        <v>127</v>
      </c>
      <c r="Q41" s="19">
        <v>132</v>
      </c>
      <c r="R41">
        <f t="shared" si="0"/>
        <v>5</v>
      </c>
      <c r="S41">
        <f t="shared" si="1"/>
        <v>0</v>
      </c>
      <c r="T41">
        <f t="shared" si="2"/>
        <v>5</v>
      </c>
      <c r="U41">
        <f t="shared" si="3"/>
        <v>0</v>
      </c>
      <c r="X41" s="21"/>
    </row>
    <row r="42" spans="1:24" ht="15" x14ac:dyDescent="0.25">
      <c r="A42" s="22"/>
      <c r="B42" s="16" t="s">
        <v>13</v>
      </c>
      <c r="C42" s="17" t="s">
        <v>55</v>
      </c>
      <c r="D42" s="17" t="s">
        <v>58</v>
      </c>
      <c r="E42" s="18"/>
      <c r="F42" s="18"/>
      <c r="G42" s="18">
        <v>6940</v>
      </c>
      <c r="H42" s="18">
        <v>6984</v>
      </c>
      <c r="I42" s="18">
        <v>7012</v>
      </c>
      <c r="J42" s="18">
        <v>7039</v>
      </c>
      <c r="K42" s="23">
        <v>7070</v>
      </c>
      <c r="L42" s="19">
        <v>7092</v>
      </c>
      <c r="M42" s="19">
        <v>7144</v>
      </c>
      <c r="N42" s="19">
        <v>7165</v>
      </c>
      <c r="O42" s="19">
        <v>7165</v>
      </c>
      <c r="P42" s="19">
        <v>7209</v>
      </c>
      <c r="Q42" s="19">
        <v>7253</v>
      </c>
      <c r="R42">
        <f t="shared" si="0"/>
        <v>44</v>
      </c>
      <c r="S42">
        <f t="shared" si="1"/>
        <v>0</v>
      </c>
      <c r="T42">
        <f t="shared" si="2"/>
        <v>0</v>
      </c>
      <c r="U42">
        <f t="shared" si="3"/>
        <v>44</v>
      </c>
      <c r="X42" s="21"/>
    </row>
    <row r="43" spans="1:24" ht="15" x14ac:dyDescent="0.25">
      <c r="A43" s="15">
        <v>11</v>
      </c>
      <c r="B43" s="16" t="s">
        <v>4</v>
      </c>
      <c r="C43" s="17" t="s">
        <v>59</v>
      </c>
      <c r="D43" s="17" t="s">
        <v>60</v>
      </c>
      <c r="E43" s="18"/>
      <c r="F43" s="18"/>
      <c r="G43" s="18">
        <v>75</v>
      </c>
      <c r="H43" s="18">
        <v>76</v>
      </c>
      <c r="I43" s="18">
        <v>76</v>
      </c>
      <c r="J43" s="18">
        <v>77</v>
      </c>
      <c r="K43" s="19">
        <v>77</v>
      </c>
      <c r="L43" s="19">
        <v>77</v>
      </c>
      <c r="M43" s="19">
        <v>77</v>
      </c>
      <c r="N43" s="19">
        <v>78</v>
      </c>
      <c r="O43" s="19">
        <v>78</v>
      </c>
      <c r="P43" s="19">
        <v>78</v>
      </c>
      <c r="Q43" s="19">
        <v>79</v>
      </c>
      <c r="R43">
        <f t="shared" si="0"/>
        <v>0</v>
      </c>
      <c r="S43">
        <f t="shared" si="1"/>
        <v>0</v>
      </c>
      <c r="T43">
        <f t="shared" si="2"/>
        <v>0</v>
      </c>
      <c r="U43">
        <f t="shared" si="3"/>
        <v>0</v>
      </c>
      <c r="X43" s="21"/>
    </row>
    <row r="44" spans="1:24" ht="15" x14ac:dyDescent="0.25">
      <c r="A44" s="22"/>
      <c r="B44" s="16" t="s">
        <v>9</v>
      </c>
      <c r="C44" s="17" t="s">
        <v>59</v>
      </c>
      <c r="D44" s="17" t="s">
        <v>61</v>
      </c>
      <c r="E44" s="18"/>
      <c r="F44" s="18"/>
      <c r="G44" s="18">
        <v>296</v>
      </c>
      <c r="H44" s="18">
        <v>300</v>
      </c>
      <c r="I44" s="18">
        <v>305</v>
      </c>
      <c r="J44" s="18">
        <v>310</v>
      </c>
      <c r="K44" s="19">
        <v>310</v>
      </c>
      <c r="L44" s="19">
        <v>315</v>
      </c>
      <c r="M44" s="19">
        <v>317</v>
      </c>
      <c r="N44" s="19">
        <v>320</v>
      </c>
      <c r="O44" s="19">
        <v>322</v>
      </c>
      <c r="P44" s="19">
        <v>323</v>
      </c>
      <c r="Q44" s="19">
        <v>325</v>
      </c>
      <c r="R44">
        <f t="shared" si="0"/>
        <v>1</v>
      </c>
      <c r="S44">
        <f t="shared" si="1"/>
        <v>0</v>
      </c>
      <c r="T44">
        <f t="shared" si="2"/>
        <v>1</v>
      </c>
      <c r="U44">
        <f t="shared" si="3"/>
        <v>0</v>
      </c>
      <c r="X44" s="21"/>
    </row>
    <row r="45" spans="1:24" ht="15" x14ac:dyDescent="0.25">
      <c r="A45" s="22"/>
      <c r="B45" s="16" t="s">
        <v>13</v>
      </c>
      <c r="C45" s="17" t="s">
        <v>59</v>
      </c>
      <c r="D45" s="17" t="s">
        <v>62</v>
      </c>
      <c r="E45" s="18"/>
      <c r="F45" s="18"/>
      <c r="G45" s="18">
        <v>9488</v>
      </c>
      <c r="H45" s="18">
        <v>9540</v>
      </c>
      <c r="I45" s="18">
        <v>9570</v>
      </c>
      <c r="J45" s="18">
        <v>9599</v>
      </c>
      <c r="K45" s="19">
        <v>9810</v>
      </c>
      <c r="L45" s="19">
        <v>9850</v>
      </c>
      <c r="M45" s="19">
        <v>9932</v>
      </c>
      <c r="N45" s="19">
        <v>9992</v>
      </c>
      <c r="O45" s="19">
        <v>10146</v>
      </c>
      <c r="P45" s="19">
        <v>10304</v>
      </c>
      <c r="Q45" s="19">
        <v>10359</v>
      </c>
      <c r="R45">
        <f t="shared" si="0"/>
        <v>158</v>
      </c>
      <c r="S45">
        <f t="shared" si="1"/>
        <v>0</v>
      </c>
      <c r="T45">
        <f t="shared" si="2"/>
        <v>0</v>
      </c>
      <c r="U45">
        <f t="shared" si="3"/>
        <v>158</v>
      </c>
      <c r="X45" s="21"/>
    </row>
    <row r="46" spans="1:24" ht="15" x14ac:dyDescent="0.25">
      <c r="A46" s="15">
        <v>12</v>
      </c>
      <c r="B46" s="16" t="s">
        <v>4</v>
      </c>
      <c r="C46" s="17" t="s">
        <v>63</v>
      </c>
      <c r="D46" s="17" t="s">
        <v>64</v>
      </c>
      <c r="E46" s="18"/>
      <c r="F46" s="18"/>
      <c r="G46" s="18">
        <v>50</v>
      </c>
      <c r="H46" s="18">
        <v>53</v>
      </c>
      <c r="I46" s="18">
        <v>55</v>
      </c>
      <c r="J46" s="18">
        <v>58</v>
      </c>
      <c r="K46" s="19">
        <v>60</v>
      </c>
      <c r="L46" s="19">
        <v>63</v>
      </c>
      <c r="M46" s="19">
        <v>65</v>
      </c>
      <c r="N46" s="19">
        <v>68</v>
      </c>
      <c r="O46" s="19">
        <v>69</v>
      </c>
      <c r="P46" s="19">
        <v>70</v>
      </c>
      <c r="R46">
        <f t="shared" si="0"/>
        <v>1</v>
      </c>
      <c r="S46">
        <f t="shared" si="1"/>
        <v>1</v>
      </c>
      <c r="T46">
        <f t="shared" si="2"/>
        <v>0</v>
      </c>
      <c r="U46">
        <f t="shared" si="3"/>
        <v>0</v>
      </c>
      <c r="X46" s="21"/>
    </row>
    <row r="47" spans="1:24" ht="15" x14ac:dyDescent="0.25">
      <c r="A47" s="22"/>
      <c r="B47" s="16" t="s">
        <v>7</v>
      </c>
      <c r="C47" s="17" t="s">
        <v>63</v>
      </c>
      <c r="D47" s="17" t="s">
        <v>65</v>
      </c>
      <c r="E47" s="18"/>
      <c r="F47" s="18"/>
      <c r="G47" s="18">
        <v>35</v>
      </c>
      <c r="H47" s="18">
        <v>37</v>
      </c>
      <c r="I47" s="18">
        <v>38</v>
      </c>
      <c r="J47" s="18">
        <v>40</v>
      </c>
      <c r="K47" s="19">
        <v>42</v>
      </c>
      <c r="L47" s="19">
        <v>44</v>
      </c>
      <c r="M47" s="19">
        <v>46</v>
      </c>
      <c r="N47" s="19">
        <v>48</v>
      </c>
      <c r="O47" s="19">
        <v>48</v>
      </c>
      <c r="P47" s="19">
        <v>49</v>
      </c>
      <c r="R47">
        <f t="shared" si="0"/>
        <v>1</v>
      </c>
      <c r="S47">
        <f t="shared" si="1"/>
        <v>1</v>
      </c>
      <c r="T47">
        <f t="shared" si="2"/>
        <v>0</v>
      </c>
      <c r="U47">
        <f t="shared" si="3"/>
        <v>0</v>
      </c>
      <c r="X47" s="21"/>
    </row>
    <row r="48" spans="1:24" ht="15" x14ac:dyDescent="0.25">
      <c r="A48" s="22"/>
      <c r="B48" s="16" t="s">
        <v>9</v>
      </c>
      <c r="C48" s="17" t="s">
        <v>63</v>
      </c>
      <c r="D48" s="17" t="s">
        <v>66</v>
      </c>
      <c r="E48" s="18"/>
      <c r="F48" s="18"/>
      <c r="G48" s="18">
        <v>98</v>
      </c>
      <c r="H48" s="18">
        <v>104</v>
      </c>
      <c r="I48" s="18">
        <v>108</v>
      </c>
      <c r="J48" s="18">
        <v>113</v>
      </c>
      <c r="K48" s="19">
        <v>117</v>
      </c>
      <c r="L48" s="19">
        <v>122</v>
      </c>
      <c r="M48" s="19">
        <v>126</v>
      </c>
      <c r="N48" s="19">
        <v>131</v>
      </c>
      <c r="O48" s="19">
        <v>136</v>
      </c>
      <c r="P48" s="19">
        <v>140</v>
      </c>
      <c r="R48">
        <f t="shared" si="0"/>
        <v>4</v>
      </c>
      <c r="S48">
        <f t="shared" si="1"/>
        <v>0</v>
      </c>
      <c r="T48">
        <f t="shared" si="2"/>
        <v>4</v>
      </c>
      <c r="U48">
        <f t="shared" si="3"/>
        <v>0</v>
      </c>
      <c r="X48" s="21"/>
    </row>
    <row r="49" spans="1:24" ht="15" x14ac:dyDescent="0.25">
      <c r="A49" s="22"/>
      <c r="B49" s="16" t="s">
        <v>11</v>
      </c>
      <c r="C49" s="17" t="s">
        <v>63</v>
      </c>
      <c r="D49" s="17" t="s">
        <v>67</v>
      </c>
      <c r="E49" s="18"/>
      <c r="F49" s="18"/>
      <c r="G49" s="18">
        <v>29</v>
      </c>
      <c r="H49" s="18">
        <v>30</v>
      </c>
      <c r="I49" s="18">
        <v>32</v>
      </c>
      <c r="J49" s="18">
        <v>33</v>
      </c>
      <c r="K49" s="19">
        <v>35</v>
      </c>
      <c r="L49" s="19">
        <v>36</v>
      </c>
      <c r="M49" s="19">
        <v>37</v>
      </c>
      <c r="N49" s="19">
        <v>38</v>
      </c>
      <c r="O49" s="19">
        <v>40</v>
      </c>
      <c r="P49" s="19">
        <v>42</v>
      </c>
      <c r="R49">
        <f t="shared" si="0"/>
        <v>2</v>
      </c>
      <c r="S49">
        <f t="shared" si="1"/>
        <v>0</v>
      </c>
      <c r="T49">
        <f t="shared" si="2"/>
        <v>2</v>
      </c>
      <c r="U49">
        <f t="shared" si="3"/>
        <v>0</v>
      </c>
      <c r="X49" s="21"/>
    </row>
    <row r="50" spans="1:24" ht="15" x14ac:dyDescent="0.25">
      <c r="A50" s="22"/>
      <c r="B50" s="16" t="s">
        <v>13</v>
      </c>
      <c r="C50" s="17" t="s">
        <v>63</v>
      </c>
      <c r="D50" s="17" t="s">
        <v>68</v>
      </c>
      <c r="E50" s="18"/>
      <c r="F50" s="18"/>
      <c r="G50" s="18">
        <v>10547</v>
      </c>
      <c r="H50" s="18">
        <v>10739</v>
      </c>
      <c r="I50" s="18">
        <v>10950</v>
      </c>
      <c r="J50" s="18">
        <v>11193</v>
      </c>
      <c r="K50" s="19">
        <v>11406</v>
      </c>
      <c r="L50" s="19">
        <v>11642</v>
      </c>
      <c r="M50" s="19">
        <v>11853</v>
      </c>
      <c r="N50" s="19">
        <v>12085</v>
      </c>
      <c r="O50" s="19">
        <v>12351</v>
      </c>
      <c r="P50" s="19">
        <v>12584</v>
      </c>
      <c r="R50">
        <f t="shared" si="0"/>
        <v>233</v>
      </c>
      <c r="S50">
        <f t="shared" si="1"/>
        <v>0</v>
      </c>
      <c r="T50">
        <f t="shared" si="2"/>
        <v>0</v>
      </c>
      <c r="U50">
        <f t="shared" si="3"/>
        <v>233</v>
      </c>
      <c r="X50" s="21"/>
    </row>
    <row r="51" spans="1:24" ht="15" x14ac:dyDescent="0.25">
      <c r="A51" s="15">
        <v>13</v>
      </c>
      <c r="B51" s="16" t="s">
        <v>4</v>
      </c>
      <c r="C51" s="17" t="s">
        <v>69</v>
      </c>
      <c r="D51" s="17" t="s">
        <v>70</v>
      </c>
      <c r="E51" s="18"/>
      <c r="F51" s="18"/>
      <c r="G51" s="18">
        <v>108</v>
      </c>
      <c r="H51" s="18">
        <v>114</v>
      </c>
      <c r="I51" s="18">
        <v>120</v>
      </c>
      <c r="J51" s="18">
        <v>123</v>
      </c>
      <c r="K51" s="19">
        <v>128</v>
      </c>
      <c r="L51" s="19">
        <v>134</v>
      </c>
      <c r="M51" s="19">
        <v>139</v>
      </c>
      <c r="N51" s="19">
        <v>142</v>
      </c>
      <c r="O51" s="19">
        <v>145</v>
      </c>
      <c r="P51" s="19">
        <v>150</v>
      </c>
      <c r="Q51" s="19">
        <v>153</v>
      </c>
      <c r="R51">
        <f t="shared" si="0"/>
        <v>5</v>
      </c>
      <c r="S51">
        <f t="shared" si="1"/>
        <v>5</v>
      </c>
      <c r="T51">
        <f t="shared" si="2"/>
        <v>0</v>
      </c>
      <c r="U51">
        <f t="shared" si="3"/>
        <v>0</v>
      </c>
      <c r="X51" s="21"/>
    </row>
    <row r="52" spans="1:24" ht="15" x14ac:dyDescent="0.25">
      <c r="A52" s="22"/>
      <c r="B52" s="16" t="s">
        <v>7</v>
      </c>
      <c r="C52" s="17" t="s">
        <v>69</v>
      </c>
      <c r="D52" s="17" t="s">
        <v>71</v>
      </c>
      <c r="E52" s="18"/>
      <c r="F52" s="18"/>
      <c r="G52" s="18">
        <v>42</v>
      </c>
      <c r="H52" s="18">
        <v>45</v>
      </c>
      <c r="I52" s="18">
        <v>48</v>
      </c>
      <c r="J52" s="18">
        <v>50</v>
      </c>
      <c r="K52" s="19">
        <v>51</v>
      </c>
      <c r="L52" s="19">
        <v>55</v>
      </c>
      <c r="M52" s="19">
        <v>58</v>
      </c>
      <c r="N52" s="19">
        <v>59</v>
      </c>
      <c r="O52" s="19">
        <v>60</v>
      </c>
      <c r="P52" s="19">
        <v>62</v>
      </c>
      <c r="Q52" s="19">
        <v>63</v>
      </c>
      <c r="R52">
        <f t="shared" si="0"/>
        <v>2</v>
      </c>
      <c r="S52">
        <f t="shared" si="1"/>
        <v>2</v>
      </c>
      <c r="T52">
        <f t="shared" si="2"/>
        <v>0</v>
      </c>
      <c r="U52">
        <f t="shared" si="3"/>
        <v>0</v>
      </c>
      <c r="X52" s="21"/>
    </row>
    <row r="53" spans="1:24" ht="15" x14ac:dyDescent="0.25">
      <c r="A53" s="22"/>
      <c r="B53" s="16" t="s">
        <v>9</v>
      </c>
      <c r="C53" s="17" t="s">
        <v>69</v>
      </c>
      <c r="D53" s="17" t="s">
        <v>72</v>
      </c>
      <c r="E53" s="18"/>
      <c r="F53" s="18"/>
      <c r="G53" s="18">
        <v>135</v>
      </c>
      <c r="H53" s="18">
        <v>143</v>
      </c>
      <c r="I53" s="18">
        <v>149</v>
      </c>
      <c r="J53" s="18">
        <v>154</v>
      </c>
      <c r="K53" s="19">
        <v>160</v>
      </c>
      <c r="L53" s="19">
        <v>166</v>
      </c>
      <c r="M53" s="19">
        <v>172</v>
      </c>
      <c r="N53" s="19">
        <v>174</v>
      </c>
      <c r="O53" s="19">
        <v>181</v>
      </c>
      <c r="P53" s="19">
        <v>190</v>
      </c>
      <c r="Q53" s="19">
        <v>196</v>
      </c>
      <c r="R53">
        <f t="shared" si="0"/>
        <v>9</v>
      </c>
      <c r="S53">
        <f t="shared" si="1"/>
        <v>0</v>
      </c>
      <c r="T53">
        <f t="shared" si="2"/>
        <v>9</v>
      </c>
      <c r="U53">
        <f t="shared" si="3"/>
        <v>0</v>
      </c>
      <c r="X53" s="21"/>
    </row>
    <row r="54" spans="1:24" ht="15" x14ac:dyDescent="0.25">
      <c r="A54" s="22"/>
      <c r="B54" s="16" t="s">
        <v>11</v>
      </c>
      <c r="C54" s="17" t="s">
        <v>69</v>
      </c>
      <c r="D54" s="17" t="s">
        <v>73</v>
      </c>
      <c r="E54" s="18"/>
      <c r="F54" s="18"/>
      <c r="G54" s="18">
        <v>49</v>
      </c>
      <c r="H54" s="18">
        <v>52</v>
      </c>
      <c r="I54" s="18">
        <v>54</v>
      </c>
      <c r="J54" s="18">
        <v>56</v>
      </c>
      <c r="K54" s="19">
        <v>58</v>
      </c>
      <c r="L54" s="19">
        <v>60</v>
      </c>
      <c r="M54" s="19">
        <v>63</v>
      </c>
      <c r="N54" s="19">
        <v>64</v>
      </c>
      <c r="O54" s="19">
        <v>68</v>
      </c>
      <c r="P54" s="19">
        <v>71</v>
      </c>
      <c r="Q54" s="19">
        <v>74</v>
      </c>
      <c r="R54">
        <f t="shared" si="0"/>
        <v>3</v>
      </c>
      <c r="S54">
        <f t="shared" si="1"/>
        <v>0</v>
      </c>
      <c r="T54">
        <f t="shared" si="2"/>
        <v>3</v>
      </c>
      <c r="U54">
        <f t="shared" si="3"/>
        <v>0</v>
      </c>
      <c r="X54" s="21"/>
    </row>
    <row r="55" spans="1:24" ht="15" x14ac:dyDescent="0.25">
      <c r="A55" s="22"/>
      <c r="B55" s="16" t="s">
        <v>13</v>
      </c>
      <c r="C55" s="17" t="s">
        <v>69</v>
      </c>
      <c r="D55" s="17" t="s">
        <v>74</v>
      </c>
      <c r="E55" s="18"/>
      <c r="F55" s="18"/>
      <c r="G55" s="18">
        <v>10452</v>
      </c>
      <c r="H55" s="18">
        <v>10664</v>
      </c>
      <c r="I55" s="18">
        <v>10785</v>
      </c>
      <c r="J55" s="18">
        <v>10915</v>
      </c>
      <c r="K55" s="19">
        <v>11048</v>
      </c>
      <c r="L55" s="19">
        <v>11210</v>
      </c>
      <c r="M55" s="19">
        <v>11380</v>
      </c>
      <c r="N55" s="19">
        <v>11470</v>
      </c>
      <c r="O55" s="19">
        <v>11620</v>
      </c>
      <c r="P55" s="19">
        <v>11802</v>
      </c>
      <c r="Q55" s="19">
        <v>12000</v>
      </c>
      <c r="R55">
        <f t="shared" si="0"/>
        <v>182</v>
      </c>
      <c r="S55">
        <f t="shared" si="1"/>
        <v>0</v>
      </c>
      <c r="T55">
        <f t="shared" si="2"/>
        <v>0</v>
      </c>
      <c r="U55">
        <f t="shared" si="3"/>
        <v>182</v>
      </c>
      <c r="X55" s="21"/>
    </row>
    <row r="56" spans="1:24" ht="15" x14ac:dyDescent="0.25">
      <c r="A56" s="15">
        <v>14</v>
      </c>
      <c r="B56" s="16" t="s">
        <v>4</v>
      </c>
      <c r="C56" s="17" t="s">
        <v>75</v>
      </c>
      <c r="D56" s="17" t="s">
        <v>76</v>
      </c>
      <c r="E56" s="18"/>
      <c r="F56" s="18"/>
      <c r="G56" s="18">
        <v>17</v>
      </c>
      <c r="H56" s="18">
        <v>18</v>
      </c>
      <c r="I56" s="18">
        <v>19</v>
      </c>
      <c r="J56" s="18">
        <v>20</v>
      </c>
      <c r="K56" s="19">
        <v>21</v>
      </c>
      <c r="L56" s="19">
        <v>22</v>
      </c>
      <c r="M56" s="19">
        <v>23</v>
      </c>
      <c r="N56" s="19">
        <v>25</v>
      </c>
      <c r="O56" s="19">
        <v>25</v>
      </c>
      <c r="P56" s="19">
        <v>26</v>
      </c>
      <c r="Q56" s="19">
        <v>27</v>
      </c>
      <c r="R56">
        <f t="shared" si="0"/>
        <v>1</v>
      </c>
      <c r="S56">
        <f t="shared" si="1"/>
        <v>1</v>
      </c>
      <c r="T56">
        <f t="shared" si="2"/>
        <v>0</v>
      </c>
      <c r="U56">
        <f t="shared" si="3"/>
        <v>0</v>
      </c>
      <c r="X56" s="21"/>
    </row>
    <row r="57" spans="1:24" ht="15" x14ac:dyDescent="0.25">
      <c r="A57" s="22"/>
      <c r="B57" s="16" t="s">
        <v>9</v>
      </c>
      <c r="C57" s="17" t="s">
        <v>75</v>
      </c>
      <c r="D57" s="17" t="s">
        <v>77</v>
      </c>
      <c r="E57" s="18"/>
      <c r="F57" s="18"/>
      <c r="G57" s="18">
        <v>23</v>
      </c>
      <c r="H57" s="18">
        <v>24</v>
      </c>
      <c r="I57" s="18">
        <v>25</v>
      </c>
      <c r="J57" s="18">
        <v>26</v>
      </c>
      <c r="K57" s="19">
        <v>28</v>
      </c>
      <c r="L57" s="19">
        <v>29</v>
      </c>
      <c r="M57" s="19">
        <v>30</v>
      </c>
      <c r="N57" s="19">
        <v>32</v>
      </c>
      <c r="O57" s="19">
        <v>32</v>
      </c>
      <c r="P57" s="19">
        <v>33</v>
      </c>
      <c r="Q57" s="19">
        <v>35</v>
      </c>
      <c r="R57">
        <f t="shared" si="0"/>
        <v>1</v>
      </c>
      <c r="S57">
        <f t="shared" si="1"/>
        <v>0</v>
      </c>
      <c r="T57">
        <f t="shared" si="2"/>
        <v>1</v>
      </c>
      <c r="U57">
        <f t="shared" si="3"/>
        <v>0</v>
      </c>
      <c r="X57" s="21"/>
    </row>
    <row r="58" spans="1:24" ht="15" x14ac:dyDescent="0.25">
      <c r="A58" s="22"/>
      <c r="B58" s="16" t="s">
        <v>13</v>
      </c>
      <c r="C58" s="17" t="s">
        <v>75</v>
      </c>
      <c r="D58" s="17" t="s">
        <v>78</v>
      </c>
      <c r="E58" s="18"/>
      <c r="F58" s="18"/>
      <c r="G58" s="18">
        <v>3839</v>
      </c>
      <c r="H58" s="18">
        <v>3884</v>
      </c>
      <c r="I58" s="18">
        <v>3926</v>
      </c>
      <c r="J58" s="18">
        <v>3965</v>
      </c>
      <c r="K58" s="19">
        <v>4014</v>
      </c>
      <c r="L58" s="19">
        <v>4053</v>
      </c>
      <c r="M58" s="19">
        <v>4090</v>
      </c>
      <c r="N58" s="19">
        <v>4150</v>
      </c>
      <c r="O58" s="19">
        <v>4177</v>
      </c>
      <c r="P58" s="19">
        <v>4227</v>
      </c>
      <c r="Q58" s="19">
        <v>4258</v>
      </c>
      <c r="R58">
        <f t="shared" si="0"/>
        <v>50</v>
      </c>
      <c r="S58">
        <f t="shared" si="1"/>
        <v>0</v>
      </c>
      <c r="T58">
        <f t="shared" si="2"/>
        <v>0</v>
      </c>
      <c r="U58">
        <f t="shared" si="3"/>
        <v>50</v>
      </c>
      <c r="X58" s="21"/>
    </row>
    <row r="59" spans="1:24" ht="15" x14ac:dyDescent="0.25">
      <c r="A59" s="26">
        <v>15</v>
      </c>
      <c r="B59" s="16" t="s">
        <v>4</v>
      </c>
      <c r="C59" s="17" t="s">
        <v>79</v>
      </c>
      <c r="D59" s="17" t="s">
        <v>80</v>
      </c>
      <c r="E59" s="18"/>
      <c r="F59" s="18"/>
      <c r="G59" s="18">
        <v>1</v>
      </c>
      <c r="H59" s="18">
        <v>1</v>
      </c>
      <c r="I59" s="18">
        <v>1</v>
      </c>
      <c r="J59" s="18">
        <v>1</v>
      </c>
      <c r="K59" s="19">
        <v>1</v>
      </c>
      <c r="L59" s="19">
        <v>1</v>
      </c>
      <c r="M59" s="19">
        <v>2</v>
      </c>
      <c r="N59" s="23">
        <v>2</v>
      </c>
      <c r="O59" s="19">
        <v>3</v>
      </c>
      <c r="P59" s="19">
        <v>3</v>
      </c>
      <c r="Q59" s="19">
        <v>5</v>
      </c>
      <c r="R59">
        <f t="shared" si="0"/>
        <v>0</v>
      </c>
      <c r="S59">
        <f t="shared" si="1"/>
        <v>0</v>
      </c>
      <c r="T59">
        <f t="shared" si="2"/>
        <v>0</v>
      </c>
      <c r="U59">
        <f t="shared" si="3"/>
        <v>0</v>
      </c>
      <c r="X59" s="21"/>
    </row>
    <row r="60" spans="1:24" ht="15" x14ac:dyDescent="0.25">
      <c r="A60" s="22"/>
      <c r="B60" s="16" t="s">
        <v>9</v>
      </c>
      <c r="C60" s="17" t="s">
        <v>79</v>
      </c>
      <c r="D60" s="17" t="s">
        <v>81</v>
      </c>
      <c r="E60" s="18"/>
      <c r="F60" s="18"/>
      <c r="G60" s="18">
        <v>5</v>
      </c>
      <c r="H60" s="18">
        <v>5</v>
      </c>
      <c r="I60" s="18">
        <v>5</v>
      </c>
      <c r="J60" s="18">
        <v>5</v>
      </c>
      <c r="K60" s="19">
        <v>5</v>
      </c>
      <c r="L60" s="19">
        <v>5</v>
      </c>
      <c r="M60" s="19">
        <v>6</v>
      </c>
      <c r="N60" s="23">
        <v>6</v>
      </c>
      <c r="O60" s="19">
        <v>8</v>
      </c>
      <c r="P60" s="19">
        <v>8</v>
      </c>
      <c r="Q60" s="19">
        <v>9</v>
      </c>
      <c r="R60">
        <f t="shared" si="0"/>
        <v>0</v>
      </c>
      <c r="S60">
        <f t="shared" si="1"/>
        <v>0</v>
      </c>
      <c r="T60">
        <f t="shared" si="2"/>
        <v>0</v>
      </c>
      <c r="U60">
        <f t="shared" si="3"/>
        <v>0</v>
      </c>
      <c r="X60" s="21"/>
    </row>
    <row r="61" spans="1:24" ht="15" x14ac:dyDescent="0.25">
      <c r="A61" s="22"/>
      <c r="B61" s="16" t="s">
        <v>13</v>
      </c>
      <c r="C61" s="17" t="s">
        <v>79</v>
      </c>
      <c r="D61" s="17" t="s">
        <v>82</v>
      </c>
      <c r="E61" s="18"/>
      <c r="F61" s="18"/>
      <c r="G61" s="18">
        <v>47</v>
      </c>
      <c r="H61" s="18">
        <v>49</v>
      </c>
      <c r="I61" s="18">
        <v>49</v>
      </c>
      <c r="J61" s="18">
        <v>49</v>
      </c>
      <c r="K61" s="19">
        <v>49</v>
      </c>
      <c r="L61" s="19">
        <v>49</v>
      </c>
      <c r="M61" s="19">
        <v>51</v>
      </c>
      <c r="N61" s="23">
        <v>51</v>
      </c>
      <c r="O61" s="19">
        <v>100</v>
      </c>
      <c r="P61" s="19">
        <v>101</v>
      </c>
      <c r="Q61" s="19">
        <v>131</v>
      </c>
      <c r="R61">
        <f t="shared" si="0"/>
        <v>1</v>
      </c>
      <c r="S61">
        <f t="shared" si="1"/>
        <v>0</v>
      </c>
      <c r="T61">
        <f t="shared" si="2"/>
        <v>0</v>
      </c>
      <c r="U61">
        <f t="shared" si="3"/>
        <v>1</v>
      </c>
      <c r="X61" s="21"/>
    </row>
    <row r="62" spans="1:24" ht="15" x14ac:dyDescent="0.25">
      <c r="A62" s="15">
        <v>16</v>
      </c>
      <c r="B62" s="16" t="s">
        <v>4</v>
      </c>
      <c r="C62" s="17" t="s">
        <v>83</v>
      </c>
      <c r="D62" s="17" t="s">
        <v>84</v>
      </c>
      <c r="E62" s="18"/>
      <c r="F62" s="18"/>
      <c r="G62" s="18">
        <v>99</v>
      </c>
      <c r="H62" s="18">
        <v>102</v>
      </c>
      <c r="I62" s="18">
        <v>106</v>
      </c>
      <c r="J62" s="18">
        <v>110</v>
      </c>
      <c r="K62" s="19">
        <v>113</v>
      </c>
      <c r="L62" s="19">
        <v>119</v>
      </c>
      <c r="M62" s="19">
        <v>123</v>
      </c>
      <c r="N62" s="19">
        <v>127</v>
      </c>
      <c r="O62" s="24">
        <v>129</v>
      </c>
      <c r="P62" s="19">
        <v>131</v>
      </c>
      <c r="Q62" s="19">
        <v>132</v>
      </c>
      <c r="R62">
        <f t="shared" si="0"/>
        <v>2</v>
      </c>
      <c r="S62">
        <f t="shared" si="1"/>
        <v>2</v>
      </c>
      <c r="T62">
        <f t="shared" si="2"/>
        <v>0</v>
      </c>
      <c r="U62">
        <f t="shared" si="3"/>
        <v>0</v>
      </c>
      <c r="X62" s="21"/>
    </row>
    <row r="63" spans="1:24" ht="15" x14ac:dyDescent="0.25">
      <c r="A63" s="22"/>
      <c r="B63" s="16" t="s">
        <v>7</v>
      </c>
      <c r="C63" s="17" t="s">
        <v>83</v>
      </c>
      <c r="D63" s="17" t="s">
        <v>85</v>
      </c>
      <c r="E63" s="18"/>
      <c r="F63" s="18"/>
      <c r="G63" s="18">
        <v>12</v>
      </c>
      <c r="H63" s="18">
        <v>12</v>
      </c>
      <c r="I63" s="18">
        <v>13</v>
      </c>
      <c r="J63" s="18">
        <v>13</v>
      </c>
      <c r="K63" s="19">
        <v>13</v>
      </c>
      <c r="L63" s="27">
        <v>13</v>
      </c>
      <c r="M63" s="19">
        <v>14</v>
      </c>
      <c r="N63" s="19">
        <v>14</v>
      </c>
      <c r="O63" s="24">
        <v>14</v>
      </c>
      <c r="P63" s="19">
        <v>14</v>
      </c>
      <c r="Q63" s="19">
        <v>14</v>
      </c>
      <c r="R63">
        <f t="shared" si="0"/>
        <v>0</v>
      </c>
      <c r="S63">
        <f t="shared" si="1"/>
        <v>0</v>
      </c>
      <c r="T63">
        <f t="shared" si="2"/>
        <v>0</v>
      </c>
      <c r="U63">
        <f t="shared" si="3"/>
        <v>0</v>
      </c>
      <c r="X63" s="21"/>
    </row>
    <row r="64" spans="1:24" ht="15" x14ac:dyDescent="0.25">
      <c r="A64" s="22"/>
      <c r="B64" s="16" t="s">
        <v>9</v>
      </c>
      <c r="C64" s="17" t="s">
        <v>83</v>
      </c>
      <c r="D64" s="17" t="s">
        <v>86</v>
      </c>
      <c r="E64" s="18"/>
      <c r="F64" s="18"/>
      <c r="G64" s="18">
        <v>133</v>
      </c>
      <c r="H64" s="18">
        <v>138</v>
      </c>
      <c r="I64" s="18">
        <v>143</v>
      </c>
      <c r="J64" s="18">
        <v>148</v>
      </c>
      <c r="K64" s="19">
        <v>153</v>
      </c>
      <c r="L64" s="19">
        <v>159</v>
      </c>
      <c r="M64" s="19">
        <v>163</v>
      </c>
      <c r="N64" s="19">
        <v>168</v>
      </c>
      <c r="O64" s="24">
        <v>173</v>
      </c>
      <c r="P64" s="19">
        <v>177</v>
      </c>
      <c r="Q64" s="19">
        <v>180</v>
      </c>
      <c r="R64">
        <f t="shared" si="0"/>
        <v>4</v>
      </c>
      <c r="S64">
        <f t="shared" si="1"/>
        <v>0</v>
      </c>
      <c r="T64">
        <f t="shared" si="2"/>
        <v>4</v>
      </c>
      <c r="U64">
        <f t="shared" si="3"/>
        <v>0</v>
      </c>
      <c r="X64" s="21"/>
    </row>
    <row r="65" spans="1:24" ht="15" x14ac:dyDescent="0.25">
      <c r="A65" s="22"/>
      <c r="B65" s="16" t="s">
        <v>11</v>
      </c>
      <c r="C65" s="17" t="s">
        <v>83</v>
      </c>
      <c r="D65" s="17" t="s">
        <v>87</v>
      </c>
      <c r="E65" s="18"/>
      <c r="F65" s="18"/>
      <c r="G65" s="18">
        <v>30</v>
      </c>
      <c r="H65" s="18">
        <v>31</v>
      </c>
      <c r="I65" s="18">
        <v>32</v>
      </c>
      <c r="J65" s="18">
        <v>33</v>
      </c>
      <c r="K65" s="19">
        <v>34</v>
      </c>
      <c r="L65" s="19">
        <v>35</v>
      </c>
      <c r="M65" s="19">
        <v>36</v>
      </c>
      <c r="N65" s="19">
        <v>36</v>
      </c>
      <c r="O65" s="24">
        <v>37</v>
      </c>
      <c r="P65" s="19">
        <v>38</v>
      </c>
      <c r="Q65" s="19">
        <v>39</v>
      </c>
      <c r="R65">
        <f t="shared" si="0"/>
        <v>1</v>
      </c>
      <c r="S65">
        <f t="shared" si="1"/>
        <v>0</v>
      </c>
      <c r="T65">
        <f t="shared" si="2"/>
        <v>1</v>
      </c>
      <c r="U65">
        <f t="shared" si="3"/>
        <v>0</v>
      </c>
      <c r="X65" s="21"/>
    </row>
    <row r="66" spans="1:24" ht="15" x14ac:dyDescent="0.25">
      <c r="A66" s="22"/>
      <c r="B66" s="16" t="s">
        <v>13</v>
      </c>
      <c r="C66" s="17" t="s">
        <v>83</v>
      </c>
      <c r="D66" s="17" t="s">
        <v>88</v>
      </c>
      <c r="E66" s="18"/>
      <c r="F66" s="18"/>
      <c r="G66" s="18">
        <v>10730</v>
      </c>
      <c r="H66" s="18">
        <v>10850</v>
      </c>
      <c r="I66" s="18">
        <v>11000</v>
      </c>
      <c r="J66" s="18">
        <v>11150</v>
      </c>
      <c r="K66" s="19">
        <v>11200</v>
      </c>
      <c r="L66" s="19">
        <v>11320</v>
      </c>
      <c r="M66" s="19">
        <v>11420</v>
      </c>
      <c r="N66" s="19">
        <v>11520</v>
      </c>
      <c r="O66" s="24">
        <v>11620</v>
      </c>
      <c r="P66" s="19">
        <v>11720</v>
      </c>
      <c r="Q66" s="19">
        <v>11800</v>
      </c>
      <c r="R66">
        <f t="shared" si="0"/>
        <v>100</v>
      </c>
      <c r="S66">
        <f t="shared" si="1"/>
        <v>0</v>
      </c>
      <c r="T66">
        <f t="shared" si="2"/>
        <v>0</v>
      </c>
      <c r="U66">
        <f t="shared" si="3"/>
        <v>100</v>
      </c>
      <c r="X66" s="21"/>
    </row>
    <row r="67" spans="1:24" ht="15" x14ac:dyDescent="0.25">
      <c r="A67" s="15">
        <v>17</v>
      </c>
      <c r="B67" s="16" t="s">
        <v>4</v>
      </c>
      <c r="C67" s="17" t="s">
        <v>89</v>
      </c>
      <c r="D67" s="17" t="s">
        <v>90</v>
      </c>
      <c r="E67" s="18"/>
      <c r="F67" s="18"/>
      <c r="G67" s="18">
        <v>98.9</v>
      </c>
      <c r="H67" s="18">
        <v>100.5</v>
      </c>
      <c r="I67" s="18">
        <v>101.9</v>
      </c>
      <c r="J67" s="18">
        <v>103.7</v>
      </c>
      <c r="K67" s="28">
        <v>104.8</v>
      </c>
      <c r="L67" s="19">
        <v>106</v>
      </c>
      <c r="M67" s="19">
        <v>107.6</v>
      </c>
      <c r="N67" s="19">
        <v>109.4</v>
      </c>
      <c r="O67" s="19">
        <v>109.7</v>
      </c>
      <c r="P67" s="19">
        <v>110.5</v>
      </c>
      <c r="Q67" s="19">
        <v>111.5</v>
      </c>
      <c r="R67">
        <f t="shared" si="0"/>
        <v>0.79999999999999716</v>
      </c>
      <c r="S67">
        <f t="shared" si="1"/>
        <v>0.79999999999999716</v>
      </c>
      <c r="T67">
        <f t="shared" si="2"/>
        <v>0</v>
      </c>
      <c r="U67">
        <f t="shared" si="3"/>
        <v>0</v>
      </c>
      <c r="X67" s="21"/>
    </row>
    <row r="68" spans="1:24" ht="15" x14ac:dyDescent="0.25">
      <c r="A68" s="22"/>
      <c r="B68" s="16" t="s">
        <v>7</v>
      </c>
      <c r="C68" s="17" t="s">
        <v>89</v>
      </c>
      <c r="D68" s="17" t="s">
        <v>91</v>
      </c>
      <c r="E68" s="18"/>
      <c r="F68" s="18"/>
      <c r="G68" s="18">
        <v>7.3</v>
      </c>
      <c r="H68" s="18">
        <v>7.3</v>
      </c>
      <c r="I68" s="18">
        <v>7.3</v>
      </c>
      <c r="J68" s="18">
        <v>7.5</v>
      </c>
      <c r="K68" s="28">
        <v>8</v>
      </c>
      <c r="L68" s="19">
        <v>8.6999999999999993</v>
      </c>
      <c r="M68" s="19">
        <v>9.1999999999999993</v>
      </c>
      <c r="N68" s="19">
        <v>9.6</v>
      </c>
      <c r="O68" s="19">
        <v>9.8000000000000007</v>
      </c>
      <c r="P68" s="19">
        <v>10.3</v>
      </c>
      <c r="Q68" s="19">
        <v>10.7</v>
      </c>
      <c r="R68">
        <f t="shared" si="0"/>
        <v>0.5</v>
      </c>
      <c r="S68">
        <f t="shared" si="1"/>
        <v>0.5</v>
      </c>
      <c r="T68">
        <f t="shared" si="2"/>
        <v>0</v>
      </c>
      <c r="U68">
        <f t="shared" si="3"/>
        <v>0</v>
      </c>
      <c r="X68" s="21"/>
    </row>
    <row r="69" spans="1:24" ht="15" x14ac:dyDescent="0.25">
      <c r="A69" s="22"/>
      <c r="B69" s="16" t="s">
        <v>9</v>
      </c>
      <c r="C69" s="17" t="s">
        <v>89</v>
      </c>
      <c r="D69" s="17" t="s">
        <v>92</v>
      </c>
      <c r="E69" s="18"/>
      <c r="F69" s="18"/>
      <c r="G69" s="18">
        <v>143.1</v>
      </c>
      <c r="H69" s="18">
        <v>146.19999999999999</v>
      </c>
      <c r="I69" s="18">
        <v>148.30000000000001</v>
      </c>
      <c r="J69" s="18">
        <v>151.9</v>
      </c>
      <c r="K69" s="19">
        <v>153.9</v>
      </c>
      <c r="L69" s="19">
        <v>155.6</v>
      </c>
      <c r="M69" s="19">
        <v>157.4</v>
      </c>
      <c r="N69" s="19">
        <v>159.69999999999999</v>
      </c>
      <c r="O69" s="19">
        <v>161.9</v>
      </c>
      <c r="P69" s="19">
        <v>164.7</v>
      </c>
      <c r="Q69" s="19">
        <v>166.8</v>
      </c>
      <c r="R69">
        <f t="shared" si="0"/>
        <v>2.7999999999999829</v>
      </c>
      <c r="S69">
        <f t="shared" si="1"/>
        <v>0</v>
      </c>
      <c r="T69">
        <f t="shared" si="2"/>
        <v>2.7999999999999829</v>
      </c>
      <c r="U69">
        <f t="shared" si="3"/>
        <v>0</v>
      </c>
      <c r="X69" s="21"/>
    </row>
    <row r="70" spans="1:24" ht="15" x14ac:dyDescent="0.25">
      <c r="A70" s="22"/>
      <c r="B70" s="16" t="s">
        <v>11</v>
      </c>
      <c r="C70" s="17" t="s">
        <v>89</v>
      </c>
      <c r="D70" s="17" t="s">
        <v>93</v>
      </c>
      <c r="E70" s="18"/>
      <c r="F70" s="18"/>
      <c r="G70" s="18">
        <v>11</v>
      </c>
      <c r="H70" s="18">
        <v>11.1</v>
      </c>
      <c r="I70" s="18">
        <v>11.4</v>
      </c>
      <c r="J70" s="18">
        <v>11.8</v>
      </c>
      <c r="K70" s="19">
        <v>12.6</v>
      </c>
      <c r="L70" s="19">
        <v>13.2</v>
      </c>
      <c r="M70" s="19">
        <v>13.9</v>
      </c>
      <c r="N70" s="19">
        <v>14.5</v>
      </c>
      <c r="O70" s="19">
        <v>15.7</v>
      </c>
      <c r="P70" s="19">
        <v>16.5</v>
      </c>
      <c r="Q70" s="19">
        <v>17.399999999999999</v>
      </c>
      <c r="R70">
        <f t="shared" si="0"/>
        <v>0.80000000000000071</v>
      </c>
      <c r="S70">
        <f t="shared" si="1"/>
        <v>0</v>
      </c>
      <c r="T70">
        <f t="shared" si="2"/>
        <v>0.80000000000000071</v>
      </c>
      <c r="U70">
        <f t="shared" si="3"/>
        <v>0</v>
      </c>
      <c r="X70" s="21"/>
    </row>
    <row r="71" spans="1:24" ht="15" x14ac:dyDescent="0.25">
      <c r="A71" s="22"/>
      <c r="B71" s="16" t="s">
        <v>13</v>
      </c>
      <c r="C71" s="17" t="s">
        <v>89</v>
      </c>
      <c r="D71" s="17" t="s">
        <v>94</v>
      </c>
      <c r="E71" s="18"/>
      <c r="F71" s="18"/>
      <c r="G71" s="18">
        <v>18388</v>
      </c>
      <c r="H71" s="18">
        <v>18696</v>
      </c>
      <c r="I71" s="18">
        <v>19035</v>
      </c>
      <c r="J71" s="18">
        <v>19452</v>
      </c>
      <c r="K71" s="19">
        <v>20013</v>
      </c>
      <c r="L71" s="19">
        <v>20619</v>
      </c>
      <c r="M71" s="27">
        <v>21025</v>
      </c>
      <c r="N71" s="19">
        <v>21385</v>
      </c>
      <c r="O71" s="19">
        <v>21604</v>
      </c>
      <c r="P71" s="19">
        <v>21865</v>
      </c>
      <c r="Q71" s="19">
        <v>22063</v>
      </c>
      <c r="R71">
        <f t="shared" si="0"/>
        <v>261</v>
      </c>
      <c r="S71">
        <f t="shared" si="1"/>
        <v>0</v>
      </c>
      <c r="T71">
        <f t="shared" si="2"/>
        <v>0</v>
      </c>
      <c r="U71">
        <f t="shared" si="3"/>
        <v>261</v>
      </c>
      <c r="X71" s="21"/>
    </row>
    <row r="72" spans="1:24" ht="15" x14ac:dyDescent="0.25">
      <c r="A72" s="15">
        <v>18</v>
      </c>
      <c r="B72" s="16" t="s">
        <v>4</v>
      </c>
      <c r="C72" s="17" t="s">
        <v>95</v>
      </c>
      <c r="D72" s="17" t="s">
        <v>96</v>
      </c>
      <c r="E72" s="18"/>
      <c r="F72" s="18"/>
      <c r="G72" s="18">
        <v>4</v>
      </c>
      <c r="H72" s="18">
        <v>4</v>
      </c>
      <c r="I72" s="18">
        <v>4</v>
      </c>
      <c r="J72" s="18">
        <v>4</v>
      </c>
      <c r="K72" s="19">
        <v>4</v>
      </c>
      <c r="L72" s="19">
        <v>4</v>
      </c>
      <c r="M72" s="19">
        <v>5</v>
      </c>
      <c r="N72" s="19">
        <v>5</v>
      </c>
      <c r="O72" s="19">
        <v>8</v>
      </c>
      <c r="P72" s="19">
        <v>8</v>
      </c>
      <c r="Q72" s="19">
        <v>8</v>
      </c>
      <c r="R72">
        <f t="shared" si="0"/>
        <v>0</v>
      </c>
      <c r="S72">
        <f t="shared" si="1"/>
        <v>0</v>
      </c>
      <c r="T72">
        <f t="shared" si="2"/>
        <v>0</v>
      </c>
      <c r="U72">
        <f t="shared" si="3"/>
        <v>0</v>
      </c>
      <c r="X72" s="21"/>
    </row>
    <row r="73" spans="1:24" ht="15" x14ac:dyDescent="0.25">
      <c r="A73" s="22"/>
      <c r="B73" s="16" t="s">
        <v>9</v>
      </c>
      <c r="C73" s="17" t="s">
        <v>95</v>
      </c>
      <c r="D73" s="17" t="s">
        <v>97</v>
      </c>
      <c r="E73" s="18"/>
      <c r="F73" s="18"/>
      <c r="G73" s="18">
        <v>4</v>
      </c>
      <c r="H73" s="18">
        <v>4</v>
      </c>
      <c r="I73" s="18">
        <v>4</v>
      </c>
      <c r="J73" s="18">
        <v>4</v>
      </c>
      <c r="K73" s="19">
        <v>4</v>
      </c>
      <c r="L73" s="19">
        <v>4</v>
      </c>
      <c r="M73" s="19">
        <v>4</v>
      </c>
      <c r="N73" s="19">
        <v>5</v>
      </c>
      <c r="O73" s="19">
        <v>10</v>
      </c>
      <c r="P73" s="19">
        <v>10</v>
      </c>
      <c r="Q73" s="19">
        <v>11</v>
      </c>
      <c r="R73">
        <f t="shared" si="0"/>
        <v>0</v>
      </c>
      <c r="S73">
        <f t="shared" si="1"/>
        <v>0</v>
      </c>
      <c r="T73">
        <f t="shared" si="2"/>
        <v>0</v>
      </c>
      <c r="U73">
        <f t="shared" si="3"/>
        <v>0</v>
      </c>
      <c r="X73" s="21"/>
    </row>
    <row r="74" spans="1:24" ht="15" x14ac:dyDescent="0.25">
      <c r="A74" s="22"/>
      <c r="B74" s="16" t="s">
        <v>13</v>
      </c>
      <c r="C74" s="17" t="s">
        <v>95</v>
      </c>
      <c r="D74" s="17" t="s">
        <v>98</v>
      </c>
      <c r="E74" s="18"/>
      <c r="F74" s="18"/>
      <c r="G74" s="18">
        <v>1523</v>
      </c>
      <c r="H74" s="18">
        <v>1555</v>
      </c>
      <c r="I74" s="18">
        <v>1601</v>
      </c>
      <c r="J74" s="18">
        <v>1666</v>
      </c>
      <c r="K74" s="19">
        <v>1666</v>
      </c>
      <c r="L74" s="29">
        <v>1741</v>
      </c>
      <c r="M74" s="19">
        <v>1793</v>
      </c>
      <c r="N74" s="19">
        <v>1856</v>
      </c>
      <c r="O74" s="19">
        <v>1958</v>
      </c>
      <c r="P74" s="19">
        <v>1994</v>
      </c>
      <c r="Q74" s="19">
        <v>2012</v>
      </c>
      <c r="R74">
        <f t="shared" si="0"/>
        <v>36</v>
      </c>
      <c r="S74">
        <f t="shared" si="1"/>
        <v>0</v>
      </c>
      <c r="T74">
        <f t="shared" si="2"/>
        <v>0</v>
      </c>
      <c r="U74">
        <f t="shared" si="3"/>
        <v>36</v>
      </c>
      <c r="X74" s="21"/>
    </row>
    <row r="75" spans="1:24" ht="15" x14ac:dyDescent="0.25">
      <c r="A75" s="15">
        <v>19</v>
      </c>
      <c r="B75" s="16" t="s">
        <v>4</v>
      </c>
      <c r="C75" s="17" t="s">
        <v>99</v>
      </c>
      <c r="D75" s="17" t="s">
        <v>100</v>
      </c>
      <c r="E75" s="18"/>
      <c r="F75" s="18"/>
      <c r="G75" s="18">
        <v>4</v>
      </c>
      <c r="H75" s="18">
        <v>7</v>
      </c>
      <c r="I75" s="18">
        <v>10</v>
      </c>
      <c r="J75" s="18">
        <v>13</v>
      </c>
      <c r="K75" s="19">
        <v>15</v>
      </c>
      <c r="L75" s="19">
        <v>19</v>
      </c>
      <c r="M75" s="19">
        <v>22</v>
      </c>
      <c r="N75" s="19">
        <v>25</v>
      </c>
      <c r="O75" s="19">
        <v>26</v>
      </c>
      <c r="P75" s="19">
        <v>29</v>
      </c>
      <c r="Q75" s="19">
        <v>32</v>
      </c>
      <c r="R75">
        <f t="shared" si="0"/>
        <v>3</v>
      </c>
      <c r="S75">
        <f t="shared" si="1"/>
        <v>3</v>
      </c>
      <c r="T75">
        <f t="shared" si="2"/>
        <v>0</v>
      </c>
      <c r="U75">
        <f t="shared" si="3"/>
        <v>0</v>
      </c>
      <c r="X75" s="21"/>
    </row>
    <row r="76" spans="1:24" ht="15" x14ac:dyDescent="0.25">
      <c r="A76" s="22"/>
      <c r="B76" s="16" t="s">
        <v>9</v>
      </c>
      <c r="C76" s="17" t="s">
        <v>99</v>
      </c>
      <c r="D76" s="17" t="s">
        <v>101</v>
      </c>
      <c r="E76" s="18"/>
      <c r="F76" s="18"/>
      <c r="G76" s="18">
        <v>73</v>
      </c>
      <c r="H76" s="18">
        <v>77</v>
      </c>
      <c r="I76" s="18">
        <v>82</v>
      </c>
      <c r="J76" s="18">
        <v>86</v>
      </c>
      <c r="K76" s="19">
        <v>89</v>
      </c>
      <c r="L76" s="19">
        <v>95</v>
      </c>
      <c r="M76" s="19">
        <v>99</v>
      </c>
      <c r="N76" s="19">
        <v>103</v>
      </c>
      <c r="O76" s="19">
        <v>108</v>
      </c>
      <c r="P76" s="19">
        <v>111</v>
      </c>
      <c r="Q76" s="19">
        <v>115</v>
      </c>
      <c r="R76">
        <f t="shared" si="0"/>
        <v>3</v>
      </c>
      <c r="S76">
        <f t="shared" si="1"/>
        <v>0</v>
      </c>
      <c r="T76">
        <f t="shared" si="2"/>
        <v>3</v>
      </c>
      <c r="U76">
        <f t="shared" si="3"/>
        <v>0</v>
      </c>
      <c r="X76" s="21"/>
    </row>
    <row r="77" spans="1:24" ht="15" x14ac:dyDescent="0.25">
      <c r="A77" s="22"/>
      <c r="B77" s="16" t="s">
        <v>13</v>
      </c>
      <c r="C77" s="17" t="s">
        <v>99</v>
      </c>
      <c r="D77" s="17" t="s">
        <v>102</v>
      </c>
      <c r="E77" s="18"/>
      <c r="F77" s="18"/>
      <c r="G77" s="18">
        <v>11008</v>
      </c>
      <c r="H77" s="18">
        <v>11141</v>
      </c>
      <c r="I77" s="18">
        <v>11277</v>
      </c>
      <c r="J77" s="18">
        <v>11405</v>
      </c>
      <c r="K77" s="19">
        <v>11482</v>
      </c>
      <c r="L77" s="19">
        <v>11647</v>
      </c>
      <c r="M77" s="19">
        <v>11757</v>
      </c>
      <c r="N77" s="19">
        <v>11902</v>
      </c>
      <c r="O77" s="19">
        <v>12043</v>
      </c>
      <c r="P77" s="19">
        <v>12265</v>
      </c>
      <c r="Q77" s="19">
        <v>12525</v>
      </c>
      <c r="R77">
        <f t="shared" si="0"/>
        <v>222</v>
      </c>
      <c r="S77">
        <f t="shared" si="1"/>
        <v>0</v>
      </c>
      <c r="T77">
        <f t="shared" si="2"/>
        <v>0</v>
      </c>
      <c r="U77">
        <f t="shared" si="3"/>
        <v>222</v>
      </c>
      <c r="X77" s="21"/>
    </row>
    <row r="78" spans="1:24" ht="15" x14ac:dyDescent="0.25">
      <c r="A78" s="15">
        <v>20</v>
      </c>
      <c r="B78" s="16" t="s">
        <v>4</v>
      </c>
      <c r="C78" s="17" t="s">
        <v>103</v>
      </c>
      <c r="D78" s="17" t="s">
        <v>104</v>
      </c>
      <c r="E78" s="18"/>
      <c r="F78" s="18"/>
      <c r="G78" s="18">
        <v>1</v>
      </c>
      <c r="H78" s="18">
        <v>1</v>
      </c>
      <c r="I78" s="18">
        <v>1</v>
      </c>
      <c r="J78" s="18">
        <v>1</v>
      </c>
      <c r="K78" s="19">
        <v>1</v>
      </c>
      <c r="L78" s="19">
        <v>3</v>
      </c>
      <c r="M78" s="19">
        <v>7</v>
      </c>
      <c r="N78" s="19">
        <v>10</v>
      </c>
      <c r="O78" s="19">
        <v>11</v>
      </c>
      <c r="P78" s="19">
        <v>15</v>
      </c>
      <c r="Q78" s="19">
        <v>17</v>
      </c>
      <c r="R78">
        <f t="shared" si="0"/>
        <v>4</v>
      </c>
      <c r="S78">
        <f t="shared" si="1"/>
        <v>4</v>
      </c>
      <c r="T78">
        <f t="shared" si="2"/>
        <v>0</v>
      </c>
      <c r="U78">
        <f t="shared" si="3"/>
        <v>0</v>
      </c>
      <c r="X78" s="21"/>
    </row>
    <row r="79" spans="1:24" ht="15" x14ac:dyDescent="0.25">
      <c r="A79" s="22"/>
      <c r="B79" s="16" t="s">
        <v>7</v>
      </c>
      <c r="C79" s="17" t="s">
        <v>103</v>
      </c>
      <c r="D79" s="17" t="s">
        <v>105</v>
      </c>
      <c r="E79" s="18"/>
      <c r="F79" s="18"/>
      <c r="G79" s="18">
        <v>1</v>
      </c>
      <c r="H79" s="18">
        <v>1</v>
      </c>
      <c r="I79" s="18">
        <v>1</v>
      </c>
      <c r="J79" s="18">
        <v>1</v>
      </c>
      <c r="K79" s="19">
        <v>1</v>
      </c>
      <c r="L79" s="19">
        <v>1</v>
      </c>
      <c r="M79" s="19">
        <v>3</v>
      </c>
      <c r="N79" s="19">
        <v>4</v>
      </c>
      <c r="O79" s="19">
        <v>5</v>
      </c>
      <c r="P79" s="19">
        <v>6</v>
      </c>
      <c r="Q79" s="19">
        <v>7</v>
      </c>
      <c r="R79">
        <f t="shared" si="0"/>
        <v>1</v>
      </c>
      <c r="S79">
        <f t="shared" si="1"/>
        <v>1</v>
      </c>
      <c r="T79">
        <f t="shared" si="2"/>
        <v>0</v>
      </c>
      <c r="U79">
        <f t="shared" si="3"/>
        <v>0</v>
      </c>
      <c r="X79" s="21"/>
    </row>
    <row r="80" spans="1:24" ht="15" x14ac:dyDescent="0.25">
      <c r="A80" s="22"/>
      <c r="B80" s="16" t="s">
        <v>9</v>
      </c>
      <c r="C80" s="17" t="s">
        <v>103</v>
      </c>
      <c r="D80" s="17" t="s">
        <v>106</v>
      </c>
      <c r="E80" s="18"/>
      <c r="F80" s="18"/>
      <c r="G80" s="18">
        <v>151</v>
      </c>
      <c r="H80" s="18">
        <v>151</v>
      </c>
      <c r="I80" s="18">
        <v>151</v>
      </c>
      <c r="J80" s="18">
        <v>151</v>
      </c>
      <c r="K80" s="19">
        <v>151</v>
      </c>
      <c r="L80" s="19">
        <v>157</v>
      </c>
      <c r="M80" s="19">
        <v>161</v>
      </c>
      <c r="N80" s="19">
        <v>168</v>
      </c>
      <c r="O80" s="19">
        <v>173</v>
      </c>
      <c r="P80" s="19">
        <v>179</v>
      </c>
      <c r="Q80" s="19">
        <v>183</v>
      </c>
      <c r="R80">
        <f t="shared" si="0"/>
        <v>6</v>
      </c>
      <c r="S80">
        <f t="shared" si="1"/>
        <v>0</v>
      </c>
      <c r="T80">
        <f t="shared" si="2"/>
        <v>6</v>
      </c>
      <c r="U80">
        <f t="shared" si="3"/>
        <v>0</v>
      </c>
      <c r="X80" s="21"/>
    </row>
    <row r="81" spans="1:36" ht="15" x14ac:dyDescent="0.25">
      <c r="A81" s="22"/>
      <c r="B81" s="16" t="s">
        <v>11</v>
      </c>
      <c r="C81" s="17" t="s">
        <v>103</v>
      </c>
      <c r="D81" s="17" t="s">
        <v>107</v>
      </c>
      <c r="E81" s="18"/>
      <c r="F81" s="18"/>
      <c r="G81" s="18">
        <v>98</v>
      </c>
      <c r="H81" s="18">
        <v>98</v>
      </c>
      <c r="I81" s="18">
        <v>98</v>
      </c>
      <c r="J81" s="18">
        <v>98</v>
      </c>
      <c r="K81" s="19">
        <v>98</v>
      </c>
      <c r="L81" s="19">
        <v>98</v>
      </c>
      <c r="M81" s="19">
        <v>98</v>
      </c>
      <c r="N81" s="19">
        <v>99</v>
      </c>
      <c r="O81" s="19">
        <v>104</v>
      </c>
      <c r="P81" s="19">
        <v>108</v>
      </c>
      <c r="Q81" s="19">
        <v>111</v>
      </c>
      <c r="R81">
        <f t="shared" si="0"/>
        <v>4</v>
      </c>
      <c r="S81">
        <f t="shared" si="1"/>
        <v>0</v>
      </c>
      <c r="T81">
        <f t="shared" si="2"/>
        <v>4</v>
      </c>
      <c r="U81">
        <f t="shared" si="3"/>
        <v>0</v>
      </c>
      <c r="X81" s="21"/>
    </row>
    <row r="82" spans="1:36" ht="15" x14ac:dyDescent="0.25">
      <c r="A82" s="22"/>
      <c r="B82" s="16" t="s">
        <v>13</v>
      </c>
      <c r="C82" s="17" t="s">
        <v>103</v>
      </c>
      <c r="D82" s="17" t="s">
        <v>108</v>
      </c>
      <c r="E82" s="18"/>
      <c r="F82" s="18"/>
      <c r="G82" s="18">
        <v>13551</v>
      </c>
      <c r="H82" s="18">
        <v>13574</v>
      </c>
      <c r="I82" s="18">
        <v>13574</v>
      </c>
      <c r="J82" s="18">
        <v>13574</v>
      </c>
      <c r="K82" s="19">
        <v>13574</v>
      </c>
      <c r="L82" s="19">
        <v>13704</v>
      </c>
      <c r="M82" s="19">
        <v>13802</v>
      </c>
      <c r="N82" s="19">
        <v>13922</v>
      </c>
      <c r="O82" s="19">
        <v>14092</v>
      </c>
      <c r="P82" s="19">
        <v>14265</v>
      </c>
      <c r="Q82" s="19">
        <v>14556</v>
      </c>
      <c r="R82">
        <f t="shared" si="0"/>
        <v>173</v>
      </c>
      <c r="S82">
        <f t="shared" si="1"/>
        <v>0</v>
      </c>
      <c r="T82">
        <f t="shared" si="2"/>
        <v>0</v>
      </c>
      <c r="U82">
        <f t="shared" si="3"/>
        <v>173</v>
      </c>
      <c r="X82" s="21"/>
    </row>
    <row r="83" spans="1:36" ht="12.75" x14ac:dyDescent="0.2">
      <c r="A83" s="31"/>
      <c r="D83" s="32"/>
      <c r="E83" s="33"/>
      <c r="F83" s="33"/>
      <c r="G83" s="33"/>
      <c r="H83" s="33"/>
      <c r="S83" s="34" t="s">
        <v>109</v>
      </c>
      <c r="T83" s="34" t="s">
        <v>110</v>
      </c>
      <c r="U83" s="34" t="s">
        <v>111</v>
      </c>
    </row>
    <row r="84" spans="1:36" ht="12.75" x14ac:dyDescent="0.2">
      <c r="A84" s="31"/>
      <c r="D84" s="32"/>
      <c r="E84" s="33"/>
      <c r="F84" s="33"/>
      <c r="G84" s="33"/>
      <c r="H84" s="33"/>
      <c r="K84" s="35"/>
      <c r="L84" s="35"/>
      <c r="M84" s="35"/>
      <c r="N84" s="35"/>
      <c r="O84" s="35"/>
      <c r="P84" s="35"/>
      <c r="Q84" s="35"/>
      <c r="R84" s="35">
        <f>SUM(R3:R82)</f>
        <v>2474.8999999999996</v>
      </c>
      <c r="S84" s="35">
        <f>SUM(S3:S82)</f>
        <v>35.299999999999997</v>
      </c>
      <c r="T84" s="35">
        <f>SUM(T3:T82)</f>
        <v>84.59999999999998</v>
      </c>
      <c r="U84" s="35">
        <f>SUM(U3:U82)</f>
        <v>2355</v>
      </c>
    </row>
    <row r="85" spans="1:36" ht="12.75" x14ac:dyDescent="0.2">
      <c r="A85" s="31"/>
      <c r="D85" s="32"/>
      <c r="E85" s="33"/>
      <c r="F85" s="33"/>
      <c r="G85" s="33"/>
      <c r="H85" s="33"/>
      <c r="V85" s="14">
        <f>1956-T84-S84</f>
        <v>1836.1000000000001</v>
      </c>
    </row>
    <row r="86" spans="1:36" ht="12.75" x14ac:dyDescent="0.2">
      <c r="A86" s="31"/>
      <c r="B86" s="19" t="s">
        <v>112</v>
      </c>
      <c r="D86" s="32"/>
      <c r="E86" s="33"/>
      <c r="F86" s="33"/>
      <c r="G86" s="33"/>
      <c r="H86" s="33"/>
      <c r="I86" s="33">
        <f>I99+I100</f>
        <v>1485.38</v>
      </c>
      <c r="J86" s="33">
        <f t="shared" ref="J86:Q86" si="4">J99+J100+J95+J96</f>
        <v>1443.5</v>
      </c>
      <c r="K86" s="36">
        <f t="shared" si="4"/>
        <v>1551.9</v>
      </c>
      <c r="L86" s="36">
        <f t="shared" si="4"/>
        <v>1526.6999999999998</v>
      </c>
      <c r="M86" s="36">
        <f t="shared" si="4"/>
        <v>1488.5</v>
      </c>
      <c r="N86" s="36">
        <f t="shared" si="4"/>
        <v>1550.6</v>
      </c>
      <c r="O86" s="36">
        <f t="shared" si="4"/>
        <v>1338.3</v>
      </c>
      <c r="P86" s="36">
        <f t="shared" si="4"/>
        <v>1462.5</v>
      </c>
      <c r="Q86" s="36">
        <f t="shared" si="4"/>
        <v>0</v>
      </c>
    </row>
    <row r="87" spans="1:36" ht="12.75" x14ac:dyDescent="0.2">
      <c r="A87" s="31"/>
      <c r="B87" s="30" t="s">
        <v>113</v>
      </c>
      <c r="C87" s="37"/>
      <c r="D87" s="38"/>
      <c r="E87" s="39"/>
      <c r="F87" s="39"/>
      <c r="G87" s="40">
        <v>131582</v>
      </c>
      <c r="H87" s="40">
        <v>133332</v>
      </c>
      <c r="I87" s="30">
        <v>135288</v>
      </c>
      <c r="J87" s="30">
        <v>137180</v>
      </c>
      <c r="K87" s="30">
        <v>138910</v>
      </c>
      <c r="L87" s="19">
        <v>140800</v>
      </c>
      <c r="M87" s="19">
        <v>142480</v>
      </c>
      <c r="N87" s="19">
        <v>144524</v>
      </c>
      <c r="O87" s="19">
        <v>145932</v>
      </c>
      <c r="P87" s="19">
        <v>147762</v>
      </c>
      <c r="Q87" s="19">
        <v>149528</v>
      </c>
      <c r="R87">
        <f t="shared" ref="R87:R89" si="5">Q87-P87</f>
        <v>1766</v>
      </c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</row>
    <row r="88" spans="1:36" ht="12.75" x14ac:dyDescent="0.2">
      <c r="A88" s="31"/>
      <c r="B88" s="19" t="s">
        <v>114</v>
      </c>
      <c r="D88" s="32"/>
      <c r="E88" s="33"/>
      <c r="F88" s="33"/>
      <c r="G88" s="41">
        <v>3330</v>
      </c>
      <c r="H88" s="41">
        <v>3352</v>
      </c>
      <c r="I88" s="19">
        <v>3419</v>
      </c>
      <c r="J88" s="19">
        <v>3488</v>
      </c>
      <c r="K88" s="19">
        <v>3547</v>
      </c>
      <c r="L88" s="19">
        <v>3622</v>
      </c>
      <c r="M88" s="19">
        <v>3699</v>
      </c>
      <c r="N88" s="19">
        <v>3790</v>
      </c>
      <c r="O88" s="19">
        <v>3810</v>
      </c>
      <c r="P88" s="19">
        <v>3880</v>
      </c>
      <c r="Q88" s="19">
        <v>3942</v>
      </c>
      <c r="R88">
        <f t="shared" si="5"/>
        <v>62</v>
      </c>
    </row>
    <row r="89" spans="1:36" ht="12.75" x14ac:dyDescent="0.2">
      <c r="A89" s="31"/>
      <c r="B89" s="19" t="s">
        <v>115</v>
      </c>
      <c r="D89" s="32"/>
      <c r="E89" s="33"/>
      <c r="F89" s="33"/>
      <c r="G89" s="41">
        <v>46518</v>
      </c>
      <c r="H89" s="41">
        <v>47131</v>
      </c>
      <c r="I89" s="19">
        <v>47884</v>
      </c>
      <c r="J89" s="19">
        <v>48603</v>
      </c>
      <c r="K89" s="19">
        <v>49250</v>
      </c>
      <c r="L89" s="19">
        <v>50050</v>
      </c>
      <c r="M89" s="19">
        <v>50736</v>
      </c>
      <c r="N89" s="19">
        <v>51567</v>
      </c>
      <c r="O89" s="19">
        <v>51771</v>
      </c>
      <c r="P89" s="19">
        <v>52350</v>
      </c>
      <c r="Q89" s="19">
        <v>52853</v>
      </c>
      <c r="R89">
        <f t="shared" si="5"/>
        <v>503</v>
      </c>
    </row>
    <row r="90" spans="1:36" ht="12.75" x14ac:dyDescent="0.2">
      <c r="A90" s="31"/>
      <c r="B90" s="19" t="s">
        <v>116</v>
      </c>
      <c r="D90" s="32"/>
      <c r="E90" s="33"/>
      <c r="F90" s="33"/>
      <c r="G90" s="33"/>
      <c r="H90" s="41"/>
      <c r="I90" s="41"/>
      <c r="J90" s="19"/>
      <c r="K90" s="19"/>
      <c r="L90" s="19"/>
      <c r="M90" s="19"/>
      <c r="N90" s="19"/>
      <c r="P90" s="19">
        <f>94+151+22</f>
        <v>267</v>
      </c>
      <c r="Q90">
        <f>100+167+27</f>
        <v>294</v>
      </c>
      <c r="S90" s="19"/>
    </row>
    <row r="91" spans="1:36" ht="12.75" x14ac:dyDescent="0.2">
      <c r="A91" s="31"/>
      <c r="B91" s="19" t="s">
        <v>117</v>
      </c>
      <c r="D91" s="32"/>
      <c r="E91" s="33"/>
      <c r="F91" s="33"/>
      <c r="G91" s="33"/>
      <c r="H91" s="41">
        <v>467</v>
      </c>
      <c r="I91" s="41">
        <v>525.4</v>
      </c>
      <c r="J91" s="19">
        <v>483.9</v>
      </c>
      <c r="K91" s="19">
        <v>528.625</v>
      </c>
      <c r="L91" s="19">
        <v>570.32799999999997</v>
      </c>
      <c r="M91" s="19">
        <v>515.14099999999996</v>
      </c>
      <c r="N91" s="19">
        <v>575.25</v>
      </c>
      <c r="S91" s="19">
        <v>442</v>
      </c>
    </row>
    <row r="92" spans="1:36" ht="12.75" x14ac:dyDescent="0.2">
      <c r="A92" s="31"/>
      <c r="B92" s="19" t="s">
        <v>118</v>
      </c>
      <c r="D92" s="32"/>
      <c r="E92" s="33"/>
      <c r="F92" s="33"/>
      <c r="G92" s="33"/>
      <c r="H92" s="41"/>
      <c r="I92" s="41"/>
      <c r="J92" s="19">
        <f t="shared" ref="J92:N92" si="6">J89-I89</f>
        <v>719</v>
      </c>
      <c r="K92" s="19">
        <f t="shared" si="6"/>
        <v>647</v>
      </c>
      <c r="L92">
        <f t="shared" si="6"/>
        <v>800</v>
      </c>
      <c r="M92">
        <f t="shared" si="6"/>
        <v>686</v>
      </c>
      <c r="N92">
        <f t="shared" si="6"/>
        <v>831</v>
      </c>
      <c r="O92" s="19">
        <v>204</v>
      </c>
      <c r="P92" s="19">
        <v>579</v>
      </c>
      <c r="Q92" s="19">
        <v>503</v>
      </c>
      <c r="S92" s="19"/>
    </row>
    <row r="93" spans="1:36" ht="12.75" x14ac:dyDescent="0.2">
      <c r="A93" s="31"/>
      <c r="B93" s="19" t="s">
        <v>119</v>
      </c>
      <c r="D93" s="32"/>
      <c r="E93" s="33"/>
      <c r="F93" s="33"/>
      <c r="H93" s="41">
        <v>56.55</v>
      </c>
      <c r="I93" s="41">
        <v>63</v>
      </c>
      <c r="J93" s="19">
        <v>71.11</v>
      </c>
      <c r="K93" s="42">
        <v>74.832999999999998</v>
      </c>
      <c r="L93" s="42">
        <v>68.498000000000005</v>
      </c>
      <c r="M93" s="42">
        <v>63.027999999999999</v>
      </c>
      <c r="N93" s="42">
        <v>65.488</v>
      </c>
      <c r="O93" s="14"/>
      <c r="P93" s="14"/>
      <c r="Q93" s="14"/>
      <c r="R93" s="14"/>
    </row>
    <row r="94" spans="1:36" ht="12.75" x14ac:dyDescent="0.2">
      <c r="A94" s="31"/>
      <c r="B94" s="19" t="s">
        <v>120</v>
      </c>
      <c r="D94" s="32"/>
      <c r="E94" s="33"/>
      <c r="F94" s="33"/>
      <c r="H94" s="33">
        <f>H93*2097.48/S84</f>
        <v>3360.1273087818699</v>
      </c>
      <c r="I94" s="33">
        <f>I93*2097.48/$S84</f>
        <v>3743.3779036827195</v>
      </c>
      <c r="J94" s="33">
        <f t="shared" ref="J94:N94" si="7">J93*2097.48/J91</f>
        <v>308.22856540607569</v>
      </c>
      <c r="K94" s="33">
        <f t="shared" si="7"/>
        <v>296.92262159375736</v>
      </c>
      <c r="L94" s="33">
        <f t="shared" si="7"/>
        <v>251.9132587563648</v>
      </c>
      <c r="M94" s="33">
        <f t="shared" si="7"/>
        <v>256.62870833422306</v>
      </c>
      <c r="N94" s="33">
        <f t="shared" si="7"/>
        <v>238.78273835723601</v>
      </c>
      <c r="O94" s="14"/>
      <c r="P94" s="14"/>
      <c r="Q94" s="14"/>
      <c r="R94" s="14"/>
    </row>
    <row r="95" spans="1:36" ht="12.75" x14ac:dyDescent="0.2">
      <c r="A95" s="31"/>
      <c r="B95" s="19" t="s">
        <v>121</v>
      </c>
      <c r="D95" s="32"/>
      <c r="E95" s="33"/>
      <c r="F95" s="33"/>
      <c r="G95" s="33"/>
      <c r="H95" s="41">
        <v>59</v>
      </c>
      <c r="I95" s="19">
        <v>58</v>
      </c>
      <c r="J95" s="19">
        <v>58</v>
      </c>
      <c r="K95" s="42">
        <v>58</v>
      </c>
      <c r="L95" s="42">
        <v>60</v>
      </c>
      <c r="M95" s="42">
        <v>62</v>
      </c>
      <c r="N95" s="42">
        <v>72</v>
      </c>
      <c r="O95" s="42">
        <v>77</v>
      </c>
      <c r="P95" s="42">
        <v>70</v>
      </c>
      <c r="Q95" s="14"/>
      <c r="R95" s="14"/>
    </row>
    <row r="96" spans="1:36" ht="12.75" x14ac:dyDescent="0.2">
      <c r="A96" s="31"/>
      <c r="B96" s="19" t="s">
        <v>122</v>
      </c>
      <c r="D96" s="32"/>
      <c r="E96" s="33"/>
      <c r="F96" s="33"/>
      <c r="G96" s="33"/>
      <c r="H96" s="41">
        <v>25</v>
      </c>
      <c r="I96" s="19">
        <v>25</v>
      </c>
      <c r="J96" s="19">
        <v>25</v>
      </c>
      <c r="K96" s="42">
        <v>28</v>
      </c>
      <c r="L96" s="42">
        <v>26</v>
      </c>
      <c r="M96" s="42">
        <v>31</v>
      </c>
      <c r="N96" s="42">
        <v>23</v>
      </c>
      <c r="O96" s="42">
        <v>14</v>
      </c>
      <c r="P96" s="42">
        <v>21</v>
      </c>
      <c r="Q96" s="14"/>
      <c r="R96" s="14"/>
    </row>
    <row r="97" spans="1:36" ht="12.75" x14ac:dyDescent="0.2">
      <c r="A97" s="31"/>
      <c r="B97" s="19" t="s">
        <v>123</v>
      </c>
      <c r="D97" s="32"/>
      <c r="E97" s="33"/>
      <c r="F97" s="33"/>
      <c r="H97" s="33"/>
      <c r="I97" s="33">
        <f t="shared" ref="I97:P97" si="8">I102-I86</f>
        <v>470.61999999999989</v>
      </c>
      <c r="J97" s="33">
        <f t="shared" si="8"/>
        <v>448.5</v>
      </c>
      <c r="K97" s="36">
        <f t="shared" si="8"/>
        <v>178.09999999999991</v>
      </c>
      <c r="L97" s="36">
        <f t="shared" si="8"/>
        <v>363.30000000000018</v>
      </c>
      <c r="M97" s="36">
        <f t="shared" si="8"/>
        <v>191.5</v>
      </c>
      <c r="N97" s="36">
        <f t="shared" si="8"/>
        <v>493.40000000000009</v>
      </c>
      <c r="O97" s="36">
        <f t="shared" si="8"/>
        <v>69.700000000000045</v>
      </c>
      <c r="P97" s="36">
        <f t="shared" si="8"/>
        <v>367.5</v>
      </c>
      <c r="Q97" s="14"/>
      <c r="R97" s="14"/>
    </row>
    <row r="98" spans="1:36" ht="12.75" x14ac:dyDescent="0.2">
      <c r="A98" s="31"/>
      <c r="D98" s="32"/>
      <c r="E98" s="33"/>
      <c r="F98" s="33"/>
      <c r="H98" s="33"/>
      <c r="I98" s="33"/>
      <c r="J98" s="33"/>
      <c r="K98" s="33"/>
      <c r="L98" s="33"/>
      <c r="M98" s="33"/>
      <c r="N98" s="33"/>
      <c r="O98" s="33"/>
      <c r="P98" s="41">
        <v>267</v>
      </c>
      <c r="Q98" s="14"/>
      <c r="R98" s="14"/>
    </row>
    <row r="99" spans="1:36" ht="12.75" x14ac:dyDescent="0.2">
      <c r="A99" s="43"/>
      <c r="B99" s="44" t="s">
        <v>124</v>
      </c>
      <c r="C99" s="45"/>
      <c r="D99" s="46"/>
      <c r="E99" s="47"/>
      <c r="F99" s="47"/>
      <c r="G99" s="47"/>
      <c r="H99" s="47"/>
      <c r="I99" s="44">
        <v>557.96</v>
      </c>
      <c r="J99" s="44">
        <v>484.1</v>
      </c>
      <c r="K99" s="44">
        <v>531.20000000000005</v>
      </c>
      <c r="L99" s="44">
        <v>576.79999999999995</v>
      </c>
      <c r="M99" s="48">
        <v>507.5</v>
      </c>
      <c r="N99" s="48">
        <v>541.29999999999995</v>
      </c>
      <c r="O99" s="48">
        <f>197.2+14</f>
        <v>211.2</v>
      </c>
      <c r="P99" s="48">
        <v>355.3</v>
      </c>
      <c r="Q99" s="49"/>
      <c r="R99" s="49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</row>
    <row r="100" spans="1:36" ht="12.75" x14ac:dyDescent="0.2">
      <c r="A100" s="31"/>
      <c r="B100" s="19" t="s">
        <v>125</v>
      </c>
      <c r="D100" s="32"/>
      <c r="E100" s="33"/>
      <c r="F100" s="33"/>
      <c r="G100" s="33"/>
      <c r="H100" s="33"/>
      <c r="I100" s="19">
        <v>927.42</v>
      </c>
      <c r="J100" s="19">
        <v>876.4</v>
      </c>
      <c r="K100" s="19">
        <v>934.7</v>
      </c>
      <c r="L100" s="42">
        <v>863.9</v>
      </c>
      <c r="M100" s="42">
        <v>888</v>
      </c>
      <c r="N100" s="42">
        <v>914.3</v>
      </c>
      <c r="O100" s="19">
        <v>1036.0999999999999</v>
      </c>
      <c r="P100" s="19">
        <v>1016.2</v>
      </c>
      <c r="Q100" s="14"/>
      <c r="R100" s="14"/>
    </row>
    <row r="101" spans="1:36" ht="12.75" x14ac:dyDescent="0.2">
      <c r="A101" s="31"/>
      <c r="B101" s="19" t="s">
        <v>126</v>
      </c>
      <c r="D101" s="32"/>
      <c r="E101" s="33"/>
      <c r="F101" s="33"/>
      <c r="G101" s="33"/>
      <c r="H101" s="33"/>
      <c r="I101" s="19">
        <v>22512.44</v>
      </c>
      <c r="J101" s="19">
        <v>22889.1</v>
      </c>
      <c r="K101" s="42">
        <v>27937.4</v>
      </c>
      <c r="L101" s="42">
        <v>24711.5</v>
      </c>
      <c r="M101" s="42">
        <v>23931</v>
      </c>
      <c r="N101" s="42">
        <v>23764</v>
      </c>
      <c r="O101" s="42">
        <v>26728</v>
      </c>
      <c r="P101" s="42">
        <v>22443</v>
      </c>
      <c r="Q101" s="14"/>
      <c r="R101" s="14"/>
    </row>
    <row r="102" spans="1:36" ht="12.75" x14ac:dyDescent="0.2">
      <c r="A102" s="31"/>
      <c r="B102" s="30" t="s">
        <v>127</v>
      </c>
      <c r="C102" s="37"/>
      <c r="D102" s="38"/>
      <c r="E102" s="39"/>
      <c r="F102" s="39"/>
      <c r="G102" s="39"/>
      <c r="H102" s="40">
        <v>1750</v>
      </c>
      <c r="I102" s="30">
        <v>1956</v>
      </c>
      <c r="J102" s="37">
        <f t="shared" ref="J102:N102" si="9">J87-I87</f>
        <v>1892</v>
      </c>
      <c r="K102" s="50">
        <f t="shared" si="9"/>
        <v>1730</v>
      </c>
      <c r="L102" s="50">
        <f t="shared" si="9"/>
        <v>1890</v>
      </c>
      <c r="M102" s="50">
        <f t="shared" si="9"/>
        <v>1680</v>
      </c>
      <c r="N102" s="50">
        <f t="shared" si="9"/>
        <v>2044</v>
      </c>
      <c r="O102" s="50">
        <v>1408</v>
      </c>
      <c r="P102" s="50">
        <v>1830</v>
      </c>
      <c r="Q102" s="50">
        <v>1766</v>
      </c>
      <c r="R102" s="35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</row>
    <row r="103" spans="1:36" ht="12.75" x14ac:dyDescent="0.2">
      <c r="A103" s="31"/>
      <c r="B103" s="30"/>
      <c r="C103" s="37"/>
      <c r="D103" s="38"/>
      <c r="E103" s="39"/>
      <c r="F103" s="39"/>
      <c r="G103" s="39"/>
      <c r="H103" s="40"/>
      <c r="I103" s="30"/>
      <c r="J103" s="37"/>
      <c r="K103" s="50"/>
      <c r="L103" s="35"/>
      <c r="M103" s="35"/>
      <c r="N103" s="35"/>
      <c r="O103" s="35"/>
      <c r="P103" s="35"/>
      <c r="Q103" s="35"/>
      <c r="R103" s="35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</row>
    <row r="104" spans="1:36" ht="28.5" customHeight="1" x14ac:dyDescent="0.2">
      <c r="A104" s="51"/>
      <c r="B104" s="51" t="s">
        <v>128</v>
      </c>
      <c r="C104" s="52" t="s">
        <v>129</v>
      </c>
      <c r="D104" s="53" t="s">
        <v>130</v>
      </c>
      <c r="E104" s="54"/>
      <c r="F104" s="54"/>
      <c r="G104" s="55" t="s">
        <v>131</v>
      </c>
      <c r="H104" s="56" t="s">
        <v>132</v>
      </c>
      <c r="I104" s="57" t="s">
        <v>133</v>
      </c>
      <c r="J104" s="58" t="s">
        <v>134</v>
      </c>
      <c r="K104" s="59"/>
      <c r="L104" s="59"/>
      <c r="M104" s="60"/>
      <c r="N104" s="60"/>
      <c r="O104" s="60"/>
      <c r="P104" s="60"/>
      <c r="Q104" s="60"/>
      <c r="R104" s="60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</row>
  </sheetData>
  <autoFilter ref="B2:B102"/>
  <conditionalFormatting sqref="H20">
    <cfRule type="cellIs" dxfId="6" priority="1" operator="greaterThan">
      <formula>"G19"</formula>
    </cfRule>
  </conditionalFormatting>
  <conditionalFormatting sqref="S3:S82">
    <cfRule type="cellIs" dxfId="5" priority="2" operator="greaterThanOrEqual">
      <formula>10</formula>
    </cfRule>
  </conditionalFormatting>
  <conditionalFormatting sqref="T3:T82">
    <cfRule type="cellIs" dxfId="4" priority="3" operator="greaterThanOrEqual">
      <formula>10</formula>
    </cfRule>
  </conditionalFormatting>
  <conditionalFormatting sqref="U3:U82">
    <cfRule type="cellIs" dxfId="3" priority="4" operator="greaterThanOrEqual">
      <formula>300</formula>
    </cfRule>
  </conditionalFormatting>
  <conditionalFormatting sqref="U3:U82">
    <cfRule type="cellIs" dxfId="2" priority="5" operator="lessThan">
      <formula>0</formula>
    </cfRule>
  </conditionalFormatting>
  <conditionalFormatting sqref="T3:T82">
    <cfRule type="cellIs" dxfId="1" priority="6" operator="lessThan">
      <formula>0</formula>
    </cfRule>
  </conditionalFormatting>
  <conditionalFormatting sqref="S3:S82">
    <cfRule type="cellIs" dxfId="0" priority="7" operator="lessThan">
      <formula>0</formula>
    </cfRule>
  </conditionalFormatting>
  <printOptions horizontalCentered="1" gridLines="1"/>
  <pageMargins left="0.7" right="0.7" top="0.75" bottom="0.75" header="0" footer="0"/>
  <pageSetup paperSize="9" scale="5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g.goncharov</dc:creator>
  <cp:lastModifiedBy>g.goncharov</cp:lastModifiedBy>
  <dcterms:created xsi:type="dcterms:W3CDTF">2018-07-27T16:46:32Z</dcterms:created>
  <dcterms:modified xsi:type="dcterms:W3CDTF">2018-07-27T16:46:32Z</dcterms:modified>
</cp:coreProperties>
</file>